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pivotTables/pivotTable9.xml" ContentType="application/vnd.openxmlformats-officedocument.spreadsheetml.pivotTable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pivotTables/pivotTable12.xml" ContentType="application/vnd.openxmlformats-officedocument.spreadsheetml.pivotTable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pivotTables/pivotTable13.xml" ContentType="application/vnd.openxmlformats-officedocument.spreadsheetml.pivotTable+xml"/>
  <Override PartName="/xl/drawings/drawing8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drawings/drawing9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0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o\Documents\Avigliana\file_Excel\"/>
    </mc:Choice>
  </mc:AlternateContent>
  <xr:revisionPtr revIDLastSave="0" documentId="13_ncr:1_{E5B5FE07-CE70-4095-A428-EC48DA47AB18}" xr6:coauthVersionLast="47" xr6:coauthVersionMax="47" xr10:uidLastSave="{00000000-0000-0000-0000-000000000000}"/>
  <bookViews>
    <workbookView xWindow="-120" yWindow="-120" windowWidth="29040" windowHeight="15840" tabRatio="638" firstSheet="1" activeTab="10" xr2:uid="{00000000-000D-0000-FFFF-FFFF00000000}"/>
  </bookViews>
  <sheets>
    <sheet name="eliminati" sheetId="2" r:id="rId1"/>
    <sheet name="orari" sheetId="10" r:id="rId2"/>
    <sheet name="sanità" sheetId="12" r:id="rId3"/>
    <sheet name="tutti questionari" sheetId="1" r:id="rId4"/>
    <sheet name="3 grafi" sheetId="11" r:id="rId5"/>
    <sheet name="€ pro capite" sheetId="8" r:id="rId6"/>
    <sheet name="quanti redditi" sheetId="3" r:id="rId7"/>
    <sheet name="Redditi mese" sheetId="4" r:id="rId8"/>
    <sheet name="basta spese ord." sheetId="5" r:id="rId9"/>
    <sheet name="basta spese straord." sheetId="6" r:id="rId10"/>
    <sheet name="Contributi" sheetId="9" r:id="rId11"/>
    <sheet name="socialità" sheetId="7" r:id="rId12"/>
  </sheets>
  <definedNames>
    <definedName name="_xlnm._FilterDatabase" localSheetId="3" hidden="1">'tutti questionari'!$A$1:$AO$227</definedName>
  </definedNames>
  <calcPr calcId="191029"/>
  <pivotCaches>
    <pivotCache cacheId="33" r:id="rId13"/>
    <pivotCache cacheId="36" r:id="rId14"/>
    <pivotCache cacheId="44" r:id="rId1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7" l="1"/>
  <c r="K6" i="7"/>
  <c r="K7" i="7"/>
  <c r="K8" i="7"/>
  <c r="K4" i="7"/>
  <c r="K3" i="7"/>
  <c r="B17" i="9"/>
  <c r="B18" i="9"/>
  <c r="L60" i="11"/>
  <c r="L61" i="11"/>
  <c r="L59" i="11"/>
  <c r="L58" i="11"/>
  <c r="L41" i="11"/>
  <c r="L42" i="11"/>
  <c r="L43" i="11"/>
  <c r="L44" i="11"/>
  <c r="L45" i="11"/>
  <c r="L46" i="11"/>
  <c r="L38" i="11"/>
  <c r="L40" i="11"/>
  <c r="L39" i="11"/>
  <c r="L16" i="11"/>
  <c r="L17" i="11"/>
  <c r="L18" i="11"/>
  <c r="L19" i="11"/>
  <c r="L20" i="11"/>
  <c r="L21" i="11"/>
  <c r="L22" i="11"/>
  <c r="L15" i="11"/>
  <c r="L14" i="11"/>
  <c r="B48" i="12" l="1"/>
  <c r="B47" i="12"/>
  <c r="B46" i="12"/>
  <c r="B18" i="12"/>
  <c r="B17" i="12"/>
  <c r="B16" i="12"/>
  <c r="B15" i="12"/>
  <c r="B14" i="12"/>
  <c r="J8" i="7"/>
  <c r="E8" i="7" s="1"/>
  <c r="I8" i="7"/>
  <c r="D8" i="7" s="1"/>
  <c r="H8" i="7"/>
  <c r="C8" i="7" s="1"/>
  <c r="G8" i="7"/>
  <c r="J7" i="7"/>
  <c r="E7" i="7" s="1"/>
  <c r="I7" i="7"/>
  <c r="D7" i="7" s="1"/>
  <c r="H7" i="7"/>
  <c r="C7" i="7" s="1"/>
  <c r="G7" i="7"/>
  <c r="B7" i="7" s="1"/>
  <c r="J6" i="7"/>
  <c r="E6" i="7" s="1"/>
  <c r="I6" i="7"/>
  <c r="D6" i="7" s="1"/>
  <c r="H6" i="7"/>
  <c r="C6" i="7" s="1"/>
  <c r="G6" i="7"/>
  <c r="J5" i="7"/>
  <c r="E5" i="7" s="1"/>
  <c r="I5" i="7"/>
  <c r="D5" i="7" s="1"/>
  <c r="H5" i="7"/>
  <c r="C5" i="7" s="1"/>
  <c r="G5" i="7"/>
  <c r="B5" i="7" s="1"/>
  <c r="J4" i="7"/>
  <c r="E4" i="7" s="1"/>
  <c r="I4" i="7"/>
  <c r="D4" i="7" s="1"/>
  <c r="H4" i="7"/>
  <c r="C4" i="7" s="1"/>
  <c r="G4" i="7"/>
  <c r="B4" i="7" s="1"/>
  <c r="J3" i="7"/>
  <c r="E3" i="7" s="1"/>
  <c r="I3" i="7"/>
  <c r="D3" i="7" s="1"/>
  <c r="H3" i="7"/>
  <c r="C3" i="7" s="1"/>
  <c r="G3" i="7"/>
  <c r="B3" i="7" s="1"/>
  <c r="O4" i="8"/>
  <c r="O3" i="8"/>
  <c r="M4" i="8"/>
  <c r="M3" i="8"/>
  <c r="B8" i="7"/>
  <c r="B6" i="7"/>
  <c r="E11" i="4"/>
  <c r="D26" i="8"/>
  <c r="E2" i="4"/>
  <c r="AO2" i="1"/>
  <c r="AO3" i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O125" i="1"/>
  <c r="AO126" i="1"/>
  <c r="AO127" i="1"/>
  <c r="AO128" i="1"/>
  <c r="AO129" i="1"/>
  <c r="AO130" i="1"/>
  <c r="AO131" i="1"/>
  <c r="AO132" i="1"/>
  <c r="AO133" i="1"/>
  <c r="AO134" i="1"/>
  <c r="AO135" i="1"/>
  <c r="AO136" i="1"/>
  <c r="AO137" i="1"/>
  <c r="AO138" i="1"/>
  <c r="AO139" i="1"/>
  <c r="AO140" i="1"/>
  <c r="AO141" i="1"/>
  <c r="AO142" i="1"/>
  <c r="AO143" i="1"/>
  <c r="AO144" i="1"/>
  <c r="AO145" i="1"/>
  <c r="AO146" i="1"/>
  <c r="AO147" i="1"/>
  <c r="AO148" i="1"/>
  <c r="AO149" i="1"/>
  <c r="AO150" i="1"/>
  <c r="AO151" i="1"/>
  <c r="AO152" i="1"/>
  <c r="AO153" i="1"/>
  <c r="AO154" i="1"/>
  <c r="AO155" i="1"/>
  <c r="AO156" i="1"/>
  <c r="AO157" i="1"/>
  <c r="AO158" i="1"/>
  <c r="AO159" i="1"/>
  <c r="AO160" i="1"/>
  <c r="AO161" i="1"/>
  <c r="AO162" i="1"/>
  <c r="AO163" i="1"/>
  <c r="AO164" i="1"/>
  <c r="AO165" i="1"/>
  <c r="AO166" i="1"/>
  <c r="AO167" i="1"/>
  <c r="AO168" i="1"/>
  <c r="AO169" i="1"/>
  <c r="AO170" i="1"/>
  <c r="AO171" i="1"/>
  <c r="AO172" i="1"/>
  <c r="AO173" i="1"/>
  <c r="AO174" i="1"/>
  <c r="AO175" i="1"/>
  <c r="AO176" i="1"/>
  <c r="AO177" i="1"/>
  <c r="AO178" i="1"/>
  <c r="AO179" i="1"/>
  <c r="AO180" i="1"/>
  <c r="AO181" i="1"/>
  <c r="AO182" i="1"/>
  <c r="AO183" i="1"/>
  <c r="AO184" i="1"/>
  <c r="AO185" i="1"/>
  <c r="AO186" i="1"/>
  <c r="AO187" i="1"/>
  <c r="AO188" i="1"/>
  <c r="AO189" i="1"/>
  <c r="AO190" i="1"/>
  <c r="AO191" i="1"/>
  <c r="AO192" i="1"/>
  <c r="AO193" i="1"/>
  <c r="AO194" i="1"/>
  <c r="AO195" i="1"/>
  <c r="AO196" i="1"/>
  <c r="AO197" i="1"/>
  <c r="AO198" i="1"/>
  <c r="AO199" i="1"/>
  <c r="AO200" i="1"/>
  <c r="AO201" i="1"/>
  <c r="AO202" i="1"/>
  <c r="AO203" i="1"/>
  <c r="AO204" i="1"/>
  <c r="AO205" i="1"/>
  <c r="AO206" i="1"/>
  <c r="AO207" i="1"/>
  <c r="AO208" i="1"/>
  <c r="AO209" i="1"/>
  <c r="AO210" i="1"/>
  <c r="AO211" i="1"/>
  <c r="AO212" i="1"/>
  <c r="AO213" i="1"/>
  <c r="AO214" i="1"/>
  <c r="AO215" i="1"/>
  <c r="AO216" i="1"/>
  <c r="AO217" i="1"/>
  <c r="AO218" i="1"/>
  <c r="AO219" i="1"/>
  <c r="AO220" i="1"/>
  <c r="AO221" i="1"/>
  <c r="AO222" i="1"/>
  <c r="AO223" i="1"/>
  <c r="AO224" i="1"/>
  <c r="AO225" i="1"/>
  <c r="AO226" i="1"/>
  <c r="AO227" i="1"/>
  <c r="B46" i="10"/>
  <c r="D25" i="8"/>
  <c r="B21" i="10"/>
  <c r="E5" i="3"/>
  <c r="E6" i="3"/>
  <c r="E4" i="3"/>
  <c r="E3" i="3"/>
  <c r="B15" i="9"/>
  <c r="B19" i="9"/>
  <c r="B16" i="9"/>
  <c r="B9" i="6"/>
  <c r="B8" i="6"/>
  <c r="B9" i="5"/>
  <c r="B8" i="5"/>
  <c r="E3" i="4"/>
  <c r="E4" i="4"/>
  <c r="E5" i="4"/>
  <c r="E6" i="4"/>
  <c r="E7" i="4"/>
  <c r="E8" i="4"/>
  <c r="E9" i="4"/>
  <c r="E10" i="4"/>
  <c r="F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" i="8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4" i="8"/>
  <c r="D3" i="8"/>
  <c r="D2" i="8"/>
  <c r="B44" i="12"/>
  <c r="B45" i="12"/>
  <c r="D27" i="8" l="1"/>
  <c r="D28" i="8" s="1"/>
</calcChain>
</file>

<file path=xl/sharedStrings.xml><?xml version="1.0" encoding="utf-8"?>
<sst xmlns="http://schemas.openxmlformats.org/spreadsheetml/2006/main" count="4726" uniqueCount="286">
  <si>
    <t>Avigliana</t>
  </si>
  <si>
    <t>F</t>
  </si>
  <si>
    <t>FN</t>
  </si>
  <si>
    <t>A</t>
  </si>
  <si>
    <t>OC</t>
  </si>
  <si>
    <t>SI</t>
  </si>
  <si>
    <t>NO</t>
  </si>
  <si>
    <t>PS</t>
  </si>
  <si>
    <t>SC</t>
  </si>
  <si>
    <t>CO</t>
  </si>
  <si>
    <t>DI</t>
  </si>
  <si>
    <t>SA</t>
  </si>
  <si>
    <t>ST</t>
  </si>
  <si>
    <t>FA</t>
  </si>
  <si>
    <t>VE</t>
  </si>
  <si>
    <t>PO</t>
  </si>
  <si>
    <t>CF</t>
  </si>
  <si>
    <t>P</t>
  </si>
  <si>
    <t>FI</t>
  </si>
  <si>
    <t>MI</t>
  </si>
  <si>
    <t>ME</t>
  </si>
  <si>
    <t>MB</t>
  </si>
  <si>
    <t>GA</t>
  </si>
  <si>
    <t>IN</t>
  </si>
  <si>
    <t>AL</t>
  </si>
  <si>
    <t>AT</t>
  </si>
  <si>
    <t>SO</t>
  </si>
  <si>
    <t>PE</t>
  </si>
  <si>
    <t>AF</t>
  </si>
  <si>
    <t>BU</t>
  </si>
  <si>
    <t>M</t>
  </si>
  <si>
    <t>Buttigliera Alta</t>
  </si>
  <si>
    <t>SU</t>
  </si>
  <si>
    <t>Caselette</t>
  </si>
  <si>
    <t>77.108.52.155</t>
  </si>
  <si>
    <t>doppione scheda 9</t>
  </si>
  <si>
    <t>non-valido</t>
  </si>
  <si>
    <t>doppione scheda 14</t>
  </si>
  <si>
    <t>coniuge scheda 19</t>
  </si>
  <si>
    <t>BA</t>
  </si>
  <si>
    <t>Almese</t>
  </si>
  <si>
    <t>doppione scheda 25</t>
  </si>
  <si>
    <t>69.171.249.8</t>
  </si>
  <si>
    <t>69.171.249.19</t>
  </si>
  <si>
    <t>69.171.249.16</t>
  </si>
  <si>
    <t>record vuoto</t>
  </si>
  <si>
    <t>18.205.24.91</t>
  </si>
  <si>
    <t>34.221.55.59</t>
  </si>
  <si>
    <t>doppione scheda 47</t>
  </si>
  <si>
    <t>doppione scheda 50</t>
  </si>
  <si>
    <t>Rubiana</t>
  </si>
  <si>
    <t>NA</t>
  </si>
  <si>
    <t>151.60.208.96</t>
  </si>
  <si>
    <t>doppione scheda 75</t>
  </si>
  <si>
    <t>2.198.95.95</t>
  </si>
  <si>
    <t>stessa famiglia scheda 91</t>
  </si>
  <si>
    <t>PA</t>
  </si>
  <si>
    <t>coniuge scheda 95</t>
  </si>
  <si>
    <t>CA</t>
  </si>
  <si>
    <t>178.249.222.31</t>
  </si>
  <si>
    <t>coniuge scheda 108</t>
  </si>
  <si>
    <t>94.125.234.6</t>
  </si>
  <si>
    <t>AM</t>
  </si>
  <si>
    <t>178.249.222.35</t>
  </si>
  <si>
    <t>134.0.3.119</t>
  </si>
  <si>
    <t>coniuge scheda 128</t>
  </si>
  <si>
    <t>Villar Dora</t>
  </si>
  <si>
    <t>151.82.222.245</t>
  </si>
  <si>
    <t>37.179.20.29</t>
  </si>
  <si>
    <t>79.40.204.80</t>
  </si>
  <si>
    <t>RE</t>
  </si>
  <si>
    <t>151.36.161.247</t>
  </si>
  <si>
    <t>doppione scheda 162</t>
  </si>
  <si>
    <t>151.33.213.37</t>
  </si>
  <si>
    <t>doppione scheda 164</t>
  </si>
  <si>
    <t>49.236.32.160</t>
  </si>
  <si>
    <t>185.28.83.27</t>
  </si>
  <si>
    <t>146.241.43.208</t>
  </si>
  <si>
    <t>151.84.159.175</t>
  </si>
  <si>
    <t>87.0.25.138</t>
  </si>
  <si>
    <t>doppione scheda 178</t>
  </si>
  <si>
    <t>2.42.82.155</t>
  </si>
  <si>
    <t>5.90.235.156</t>
  </si>
  <si>
    <t>212.162.98.135</t>
  </si>
  <si>
    <t>178.255.191.2</t>
  </si>
  <si>
    <t>doppione scheda 187</t>
  </si>
  <si>
    <t>151.34.45.98</t>
  </si>
  <si>
    <t>151.46.86.188</t>
  </si>
  <si>
    <t>doppione scheda 196</t>
  </si>
  <si>
    <t>79.40.35.97</t>
  </si>
  <si>
    <t>93.39.140.185</t>
  </si>
  <si>
    <t>5.168.167.28</t>
  </si>
  <si>
    <t>37.183.8.227</t>
  </si>
  <si>
    <t>doppione scheda 209</t>
  </si>
  <si>
    <t>93.147.85.159</t>
  </si>
  <si>
    <t>185.125.224.47</t>
  </si>
  <si>
    <t>151.34.190.187</t>
  </si>
  <si>
    <t>79.20.171.147</t>
  </si>
  <si>
    <t>87.4.208.174</t>
  </si>
  <si>
    <t>coniuge scheda 221</t>
  </si>
  <si>
    <t>5.89.192.91</t>
  </si>
  <si>
    <t>95.252.9.239</t>
  </si>
  <si>
    <t>coniuge scheda 224</t>
  </si>
  <si>
    <t>151.49.244.157</t>
  </si>
  <si>
    <t>93.47.154.81</t>
  </si>
  <si>
    <t>82.56.140.250</t>
  </si>
  <si>
    <t>coniuge scheda 232</t>
  </si>
  <si>
    <t>49.236.32.224</t>
  </si>
  <si>
    <t>stessa famiglia di 3</t>
  </si>
  <si>
    <t>???</t>
  </si>
  <si>
    <t>87.4.213.225</t>
  </si>
  <si>
    <t>151.68.194.222</t>
  </si>
  <si>
    <t>151.95.153.225</t>
  </si>
  <si>
    <t>192.54.145.137</t>
  </si>
  <si>
    <t>93.39.138.150</t>
  </si>
  <si>
    <t>doppione scheda 285</t>
  </si>
  <si>
    <t>93.35.164.210</t>
  </si>
  <si>
    <t>doppione scheda 287</t>
  </si>
  <si>
    <t>151.60.39.96</t>
  </si>
  <si>
    <t>doppione scheda # 295</t>
  </si>
  <si>
    <t>151.18.16.164</t>
  </si>
  <si>
    <t>doppione scheda # 300</t>
  </si>
  <si>
    <t>93.39.143.106</t>
  </si>
  <si>
    <t>coniuge scheda # 321</t>
  </si>
  <si>
    <t>doppione scheda # 323</t>
  </si>
  <si>
    <t>doppione scheda #332</t>
  </si>
  <si>
    <t>Etichette di riga</t>
  </si>
  <si>
    <t>Totale complessivo</t>
  </si>
  <si>
    <t>1 persona</t>
  </si>
  <si>
    <t>2 persone</t>
  </si>
  <si>
    <t>3 persone</t>
  </si>
  <si>
    <t>fino a 500€</t>
  </si>
  <si>
    <t>da 500€ a 1.000€</t>
  </si>
  <si>
    <t>da 1.000€ a 1.500€</t>
  </si>
  <si>
    <t>da 1.500€ a 2.000€</t>
  </si>
  <si>
    <t>da 2.000€ a 2.500€</t>
  </si>
  <si>
    <t>da 2.500€ a 3.000€</t>
  </si>
  <si>
    <t>da 3.000€ a 3.500€</t>
  </si>
  <si>
    <t>da 3.500€ a 4.000€</t>
  </si>
  <si>
    <t>oltre 4.000 €</t>
  </si>
  <si>
    <t>Il reddito mensile è sufficiente per affrontare le spese ordinarie?</t>
  </si>
  <si>
    <t>Il reddito mensile è sufficiente per affrontare le spese straordinarie?</t>
  </si>
  <si>
    <t>(vuoto)</t>
  </si>
  <si>
    <t>93.39.140.98</t>
  </si>
  <si>
    <t>coniuge scheda # 384</t>
  </si>
  <si>
    <t>31.157.50.209</t>
  </si>
  <si>
    <t>coniuge scheda # 387</t>
  </si>
  <si>
    <t>Nessuna</t>
  </si>
  <si>
    <t>Una/Due</t>
  </si>
  <si>
    <t>Alcune</t>
  </si>
  <si>
    <t>Molte</t>
  </si>
  <si>
    <t>Quesito</t>
  </si>
  <si>
    <t>Con quante potresti dire di avere relazioni di buon vicinato</t>
  </si>
  <si>
    <t>Quante consideri amici intimi</t>
  </si>
  <si>
    <t>Con quante saresti a tuo agio a chiedere un prestito</t>
  </si>
  <si>
    <t>Con quante a parlare di un problema personale</t>
  </si>
  <si>
    <t>A quante chiederesti aiuto in caso di malore improvviso</t>
  </si>
  <si>
    <t>A quante chiederesti aiuto in caso di impedimento fisico</t>
  </si>
  <si>
    <t>6.1 Rispetto alle persone che vivono nella tua cittadina:</t>
  </si>
  <si>
    <t>€ pro cap</t>
  </si>
  <si>
    <t>Comune</t>
  </si>
  <si>
    <t>Regione</t>
  </si>
  <si>
    <t>Stato</t>
  </si>
  <si>
    <t>Contributi da:</t>
  </si>
  <si>
    <t>95.237.170.45</t>
  </si>
  <si>
    <t>Numero di famiglie</t>
  </si>
  <si>
    <t>Euro pro capite</t>
  </si>
  <si>
    <t>Totale</t>
  </si>
  <si>
    <t>tot €</t>
  </si>
  <si>
    <t>€</t>
  </si>
  <si>
    <t>#</t>
  </si>
  <si>
    <t>online</t>
  </si>
  <si>
    <t>Ora</t>
  </si>
  <si>
    <t>accessi</t>
  </si>
  <si>
    <t>'00'</t>
  </si>
  <si>
    <t>'01'</t>
  </si>
  <si>
    <t>'07'</t>
  </si>
  <si>
    <t>'08'</t>
  </si>
  <si>
    <t>'09'</t>
  </si>
  <si>
    <t>'10'</t>
  </si>
  <si>
    <t>'11'</t>
  </si>
  <si>
    <t>'12'</t>
  </si>
  <si>
    <t>'13'</t>
  </si>
  <si>
    <t>'14'</t>
  </si>
  <si>
    <t>'15'</t>
  </si>
  <si>
    <t>'16'</t>
  </si>
  <si>
    <t>'17'</t>
  </si>
  <si>
    <t>'18'</t>
  </si>
  <si>
    <t>'19'</t>
  </si>
  <si>
    <t>'20'</t>
  </si>
  <si>
    <t>'21'</t>
  </si>
  <si>
    <t>'22'</t>
  </si>
  <si>
    <t>'23'</t>
  </si>
  <si>
    <t>79.19.6.103</t>
  </si>
  <si>
    <t>doppione scheda 447</t>
  </si>
  <si>
    <t>Classi di età</t>
  </si>
  <si>
    <t>carta</t>
  </si>
  <si>
    <t>95.250.127.32</t>
  </si>
  <si>
    <t>ONLINE</t>
  </si>
  <si>
    <t>ora Online</t>
  </si>
  <si>
    <t>ora carta</t>
  </si>
  <si>
    <t>1000++</t>
  </si>
  <si>
    <t>1000--</t>
  </si>
  <si>
    <t>ID</t>
  </si>
  <si>
    <t>Comune residenza intervistato</t>
  </si>
  <si>
    <t>1.2 Sesso intervistato</t>
  </si>
  <si>
    <t>1.2 Età intervistato</t>
  </si>
  <si>
    <t>1.3 Componenti della famiglia</t>
  </si>
  <si>
    <t>1.4 Con chi abiti attualmente?</t>
  </si>
  <si>
    <t>1.5 La casa è: (Proprietà - Affitto)</t>
  </si>
  <si>
    <t>2.1 Quante persone hanno un reddito in famiglia</t>
  </si>
  <si>
    <t>2.2 Nella tua famiglia ci sono (possibili più risposte): OCcupati</t>
  </si>
  <si>
    <t>2.2 Nella tua famiglia ci sono (possibili più risposte): Disoccupati</t>
  </si>
  <si>
    <t>2.2 Nella tua famiglia ci sono (possibili più risposte): Figlia a carico</t>
  </si>
  <si>
    <t>2.2 Nella tua famiglia ci sono (possibili più risposte):Pensionati</t>
  </si>
  <si>
    <t>2.2 Nella tua famiglia ci sono (possibili più risposte): Minori</t>
  </si>
  <si>
    <t>2.2 Nella tua famiglia ci sono (possibili più risposte): Non Autosufficienti</t>
  </si>
  <si>
    <t>2.2 Nella tua famiglia ci sono (possibili più risposte): Persone in RSA</t>
  </si>
  <si>
    <t>2.3 Qual è il reddito mensile della tua famiglia?</t>
  </si>
  <si>
    <t>3.1 Il reddito mensile è sufficiente per affrontare le spese ordinarie?</t>
  </si>
  <si>
    <t>Se no, per quali di queste spese?</t>
  </si>
  <si>
    <t>3.2 il reddito mensile è sufficiente per affrontare le spese straordinarie (es. lavatrice, ecc.)?</t>
  </si>
  <si>
    <t>4.1 Qualcuno della tua famiglia ha perso il lavoro o in cassa integrazione causa Covid-19?</t>
  </si>
  <si>
    <t>Se sì, vista la nuova condizione economica del tuo nucleo famigliare come ti consideri</t>
  </si>
  <si>
    <t>4.2 il reddito mensile è sufficiente per affrontare le spese straordinarie derivanti dal covid?</t>
  </si>
  <si>
    <t>4.3 Hai ricevuto contributi straordinari legati all’emergenza Covid-19?</t>
  </si>
  <si>
    <t>Se sì, da chi?</t>
  </si>
  <si>
    <t>4.4 Hai ricevuto prestiti per affrontare le spese?</t>
  </si>
  <si>
    <t>4.5 Se il reddito non è sufficiente a cosa hai rinunciato o rinunceresti?</t>
  </si>
  <si>
    <t>5.1 In questa situazione di pandemia hai avuto bisogno di assistenza sanitaria?</t>
  </si>
  <si>
    <t>5.2 Quale valutazione dai alla qualità dell’assistenza sanitaria territoriale?</t>
  </si>
  <si>
    <t>tipologia del questionario</t>
  </si>
  <si>
    <t>Altro tipo di note</t>
  </si>
  <si>
    <t>validità e note</t>
  </si>
  <si>
    <t>ora e ora</t>
  </si>
  <si>
    <t>Indirizzo IP</t>
  </si>
  <si>
    <t>Conteggio di Comune residenza intervistato</t>
  </si>
  <si>
    <t>Conteggio delle risposte</t>
  </si>
  <si>
    <t>Reddito mensile</t>
  </si>
  <si>
    <t>famiglie</t>
  </si>
  <si>
    <t>persone</t>
  </si>
  <si>
    <t>reddito</t>
  </si>
  <si>
    <t>Conteggio degli intervistati</t>
  </si>
  <si>
    <t>Numero persone</t>
  </si>
  <si>
    <t>Numero famiglie</t>
  </si>
  <si>
    <t>Quanti redditi</t>
  </si>
  <si>
    <t>Conteggio di ID</t>
  </si>
  <si>
    <t>Redditi mesi/componenti</t>
  </si>
  <si>
    <t>non risponde</t>
  </si>
  <si>
    <t>Redditi mensili</t>
  </si>
  <si>
    <t>No contributi</t>
  </si>
  <si>
    <t>Chi hai chiamato?</t>
  </si>
  <si>
    <t>Medico</t>
  </si>
  <si>
    <t>ProntoSoc.</t>
  </si>
  <si>
    <t>Poliambul.</t>
  </si>
  <si>
    <t>Altre strut.</t>
  </si>
  <si>
    <t>Conteggio di Comune</t>
  </si>
  <si>
    <t>NO aiuto</t>
  </si>
  <si>
    <t>Giudizio su sanità</t>
  </si>
  <si>
    <t>Molto buono</t>
  </si>
  <si>
    <t>Buono</t>
  </si>
  <si>
    <t>Sufficiente</t>
  </si>
  <si>
    <t>Scarso</t>
  </si>
  <si>
    <t>CARTA</t>
  </si>
  <si>
    <t>Numero risposte</t>
  </si>
  <si>
    <t>50-54 anni</t>
  </si>
  <si>
    <t>55-59 anni</t>
  </si>
  <si>
    <t>60-64 anni</t>
  </si>
  <si>
    <t>65-69 anni</t>
  </si>
  <si>
    <t>70-74 anni</t>
  </si>
  <si>
    <t>75-79 anni</t>
  </si>
  <si>
    <t>80-85 anni</t>
  </si>
  <si>
    <t>più di 85</t>
  </si>
  <si>
    <t>No età</t>
  </si>
  <si>
    <t>fino a 500 €</t>
  </si>
  <si>
    <t>da 500 a 1000 €</t>
  </si>
  <si>
    <t>da 1000 a 1500 €</t>
  </si>
  <si>
    <t>da 1500 a 2000 €</t>
  </si>
  <si>
    <t>da 2000 a 2500 €</t>
  </si>
  <si>
    <t>da 2500 a 3000 €</t>
  </si>
  <si>
    <t>da 3000 a 3500 €</t>
  </si>
  <si>
    <t>da 3500 a 4000 €</t>
  </si>
  <si>
    <t>oltre 4000 €</t>
  </si>
  <si>
    <t>Componenti la famiglia</t>
  </si>
  <si>
    <t>4 o più pers</t>
  </si>
  <si>
    <t>Quanti hanno un reddito in famiglia?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</si>
</sst>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8.8000000000000007"/>
      <color rgb="FF000000"/>
      <name val="Arial"/>
      <family val="2"/>
    </font>
    <font>
      <b/>
      <sz val="12"/>
      <color rgb="FF000000"/>
      <name val="Verdana"/>
      <family val="2"/>
    </font>
    <font>
      <sz val="8.8000000000000007"/>
      <color rgb="FF000000"/>
      <name val="Arial"/>
      <family val="2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99FF"/>
      </left>
      <right style="medium">
        <color rgb="FF0099FF"/>
      </right>
      <top style="medium">
        <color rgb="FF0099FF"/>
      </top>
      <bottom style="medium">
        <color rgb="FF0099FF"/>
      </bottom>
      <diagonal/>
    </border>
    <border>
      <left style="medium">
        <color rgb="FF0099FF"/>
      </left>
      <right style="medium">
        <color rgb="FF0099FF"/>
      </right>
      <top style="medium">
        <color rgb="FF0099FF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0">
    <xf numFmtId="0" fontId="0" fillId="0" borderId="0" xfId="0"/>
    <xf numFmtId="0" fontId="0" fillId="0" borderId="10" xfId="0" applyBorder="1"/>
    <xf numFmtId="22" fontId="0" fillId="0" borderId="10" xfId="0" applyNumberFormat="1" applyBorder="1"/>
    <xf numFmtId="3" fontId="0" fillId="0" borderId="10" xfId="0" applyNumberFormat="1" applyBorder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pivotButton="1"/>
    <xf numFmtId="0" fontId="18" fillId="0" borderId="0" xfId="0" applyFont="1"/>
    <xf numFmtId="0" fontId="0" fillId="0" borderId="0" xfId="0" applyAlignment="1">
      <alignment vertical="center" wrapText="1"/>
    </xf>
    <xf numFmtId="0" fontId="19" fillId="33" borderId="11" xfId="0" applyFont="1" applyFill="1" applyBorder="1" applyAlignment="1">
      <alignment horizontal="center" vertical="center"/>
    </xf>
    <xf numFmtId="0" fontId="20" fillId="0" borderId="0" xfId="0" applyFont="1"/>
    <xf numFmtId="164" fontId="0" fillId="0" borderId="0" xfId="0" applyNumberFormat="1"/>
    <xf numFmtId="49" fontId="0" fillId="0" borderId="0" xfId="0" applyNumberFormat="1"/>
    <xf numFmtId="0" fontId="16" fillId="0" borderId="0" xfId="0" applyFont="1" applyAlignment="1">
      <alignment horizontal="center"/>
    </xf>
    <xf numFmtId="2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 wrapText="1"/>
    </xf>
    <xf numFmtId="0" fontId="0" fillId="0" borderId="10" xfId="0" applyBorder="1" applyAlignment="1">
      <alignment horizontal="left"/>
    </xf>
    <xf numFmtId="0" fontId="0" fillId="0" borderId="10" xfId="0" applyNumberFormat="1" applyBorder="1"/>
    <xf numFmtId="0" fontId="0" fillId="0" borderId="0" xfId="0" applyAlignment="1">
      <alignment horizontal="left" indent="1"/>
    </xf>
    <xf numFmtId="0" fontId="0" fillId="0" borderId="10" xfId="0" applyBorder="1" applyAlignment="1">
      <alignment horizontal="center" textRotation="90"/>
    </xf>
    <xf numFmtId="0" fontId="16" fillId="0" borderId="10" xfId="0" applyFont="1" applyBorder="1" applyAlignment="1">
      <alignment horizontal="center" textRotation="90"/>
    </xf>
    <xf numFmtId="164" fontId="0" fillId="0" borderId="0" xfId="0" applyNumberFormat="1" applyAlignment="1">
      <alignment horizontal="left" indent="1"/>
    </xf>
    <xf numFmtId="0" fontId="21" fillId="33" borderId="11" xfId="0" applyFont="1" applyFill="1" applyBorder="1" applyAlignment="1">
      <alignment horizontal="left" vertical="center" wrapText="1" indent="1"/>
    </xf>
    <xf numFmtId="0" fontId="21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left"/>
    </xf>
    <xf numFmtId="0" fontId="22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10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</dxf>
  </dxfs>
  <tableStyles count="0" defaultTableStyle="TableStyleMedium2" defaultPivotStyle="PivotStyleLight16"/>
  <colors>
    <mruColors>
      <color rgb="FF00CCFF"/>
      <color rgb="FF66CCFF"/>
      <color rgb="FFFF99CC"/>
      <color rgb="FFFF3300"/>
      <color rgb="FF05696E"/>
      <color rgb="FF056982"/>
      <color rgb="FF056996"/>
      <color rgb="FF0569AA"/>
      <color rgb="FF0569BE"/>
      <color rgb="FF0569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1"/>
          <c:tx>
            <c:strRef>
              <c:f>orari!$B$1</c:f>
              <c:strCache>
                <c:ptCount val="1"/>
                <c:pt idx="0">
                  <c:v>accessi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orari!$A$2:$A$20</c:f>
              <c:strCache>
                <c:ptCount val="19"/>
                <c:pt idx="0">
                  <c:v>'00'</c:v>
                </c:pt>
                <c:pt idx="1">
                  <c:v>'01'</c:v>
                </c:pt>
                <c:pt idx="2">
                  <c:v>'07'</c:v>
                </c:pt>
                <c:pt idx="3">
                  <c:v>'08'</c:v>
                </c:pt>
                <c:pt idx="4">
                  <c:v>'09'</c:v>
                </c:pt>
                <c:pt idx="5">
                  <c:v>'10'</c:v>
                </c:pt>
                <c:pt idx="6">
                  <c:v>'11'</c:v>
                </c:pt>
                <c:pt idx="7">
                  <c:v>'12'</c:v>
                </c:pt>
                <c:pt idx="8">
                  <c:v>'13'</c:v>
                </c:pt>
                <c:pt idx="9">
                  <c:v>'14'</c:v>
                </c:pt>
                <c:pt idx="10">
                  <c:v>'15'</c:v>
                </c:pt>
                <c:pt idx="11">
                  <c:v>'16'</c:v>
                </c:pt>
                <c:pt idx="12">
                  <c:v>'17'</c:v>
                </c:pt>
                <c:pt idx="13">
                  <c:v>'18'</c:v>
                </c:pt>
                <c:pt idx="14">
                  <c:v>'19'</c:v>
                </c:pt>
                <c:pt idx="15">
                  <c:v>'20'</c:v>
                </c:pt>
                <c:pt idx="16">
                  <c:v>'21'</c:v>
                </c:pt>
                <c:pt idx="17">
                  <c:v>'22'</c:v>
                </c:pt>
                <c:pt idx="18">
                  <c:v>'23'</c:v>
                </c:pt>
              </c:strCache>
            </c:strRef>
          </c:cat>
          <c:val>
            <c:numRef>
              <c:f>orari!$B$2:$B$20</c:f>
              <c:numCache>
                <c:formatCode>0</c:formatCode>
                <c:ptCount val="19"/>
                <c:pt idx="0">
                  <c:v>1</c:v>
                </c:pt>
                <c:pt idx="1">
                  <c:v>1</c:v>
                </c:pt>
                <c:pt idx="2">
                  <c:v>8</c:v>
                </c:pt>
                <c:pt idx="3">
                  <c:v>20</c:v>
                </c:pt>
                <c:pt idx="4">
                  <c:v>31</c:v>
                </c:pt>
                <c:pt idx="5">
                  <c:v>29</c:v>
                </c:pt>
                <c:pt idx="6">
                  <c:v>27</c:v>
                </c:pt>
                <c:pt idx="7">
                  <c:v>22</c:v>
                </c:pt>
                <c:pt idx="8">
                  <c:v>34</c:v>
                </c:pt>
                <c:pt idx="9">
                  <c:v>23</c:v>
                </c:pt>
                <c:pt idx="10">
                  <c:v>35</c:v>
                </c:pt>
                <c:pt idx="11">
                  <c:v>33</c:v>
                </c:pt>
                <c:pt idx="12">
                  <c:v>33</c:v>
                </c:pt>
                <c:pt idx="13">
                  <c:v>34</c:v>
                </c:pt>
                <c:pt idx="14">
                  <c:v>18</c:v>
                </c:pt>
                <c:pt idx="15">
                  <c:v>17</c:v>
                </c:pt>
                <c:pt idx="16">
                  <c:v>19</c:v>
                </c:pt>
                <c:pt idx="17">
                  <c:v>15</c:v>
                </c:pt>
                <c:pt idx="18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83-467E-8D21-7285AA8E5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13693776"/>
        <c:axId val="713702096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orari!$A$1</c15:sqref>
                        </c15:formulaRef>
                      </c:ext>
                    </c:extLst>
                    <c:strCache>
                      <c:ptCount val="1"/>
                      <c:pt idx="0">
                        <c:v>Ora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orari!$A$2:$A$20</c15:sqref>
                        </c15:formulaRef>
                      </c:ext>
                    </c:extLst>
                    <c:strCache>
                      <c:ptCount val="19"/>
                      <c:pt idx="0">
                        <c:v>'00'</c:v>
                      </c:pt>
                      <c:pt idx="1">
                        <c:v>'01'</c:v>
                      </c:pt>
                      <c:pt idx="2">
                        <c:v>'07'</c:v>
                      </c:pt>
                      <c:pt idx="3">
                        <c:v>'08'</c:v>
                      </c:pt>
                      <c:pt idx="4">
                        <c:v>'09'</c:v>
                      </c:pt>
                      <c:pt idx="5">
                        <c:v>'10'</c:v>
                      </c:pt>
                      <c:pt idx="6">
                        <c:v>'11'</c:v>
                      </c:pt>
                      <c:pt idx="7">
                        <c:v>'12'</c:v>
                      </c:pt>
                      <c:pt idx="8">
                        <c:v>'13'</c:v>
                      </c:pt>
                      <c:pt idx="9">
                        <c:v>'14'</c:v>
                      </c:pt>
                      <c:pt idx="10">
                        <c:v>'15'</c:v>
                      </c:pt>
                      <c:pt idx="11">
                        <c:v>'16'</c:v>
                      </c:pt>
                      <c:pt idx="12">
                        <c:v>'17'</c:v>
                      </c:pt>
                      <c:pt idx="13">
                        <c:v>'18'</c:v>
                      </c:pt>
                      <c:pt idx="14">
                        <c:v>'19'</c:v>
                      </c:pt>
                      <c:pt idx="15">
                        <c:v>'20'</c:v>
                      </c:pt>
                      <c:pt idx="16">
                        <c:v>'21'</c:v>
                      </c:pt>
                      <c:pt idx="17">
                        <c:v>'22'</c:v>
                      </c:pt>
                      <c:pt idx="18">
                        <c:v>'23'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orari!$A$2:$A$20</c15:sqref>
                        </c15:formulaRef>
                      </c:ext>
                    </c:extLst>
                    <c:numCache>
                      <c:formatCode>Standard</c:formatCode>
                      <c:ptCount val="19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583-467E-8D21-7285AA8E53BE}"/>
                  </c:ext>
                </c:extLst>
              </c15:ser>
            </c15:filteredBarSeries>
          </c:ext>
        </c:extLst>
      </c:bar3DChart>
      <c:catAx>
        <c:axId val="713693776"/>
        <c:scaling>
          <c:orientation val="minMax"/>
        </c:scaling>
        <c:delete val="0"/>
        <c:axPos val="b"/>
        <c:numFmt formatCode="Standard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13702096"/>
        <c:crosses val="autoZero"/>
        <c:auto val="1"/>
        <c:lblAlgn val="ctr"/>
        <c:lblOffset val="100"/>
        <c:noMultiLvlLbl val="0"/>
      </c:catAx>
      <c:valAx>
        <c:axId val="71370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13693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Confronto famiglie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24E-4042-AD72-106BE12BACB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24E-4042-AD72-106BE12BAC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'€ pro capite'!$L$3:$L$4</c:f>
              <c:strCache>
                <c:ptCount val="2"/>
                <c:pt idx="0">
                  <c:v>1000--</c:v>
                </c:pt>
                <c:pt idx="1">
                  <c:v>1000++</c:v>
                </c:pt>
              </c:strCache>
            </c:strRef>
          </c:cat>
          <c:val>
            <c:numRef>
              <c:f>'€ pro capite'!$M$3:$M$4</c:f>
              <c:numCache>
                <c:formatCode>Standard</c:formatCode>
                <c:ptCount val="2"/>
                <c:pt idx="0">
                  <c:v>127</c:v>
                </c:pt>
                <c:pt idx="1">
                  <c:v>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41-44A1-8D10-110B20FD3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Confronto persone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994-4591-9CB8-C23E6BD743E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994-4591-9CB8-C23E6BD743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'€ pro capite'!$N$3:$N$4</c:f>
              <c:strCache>
                <c:ptCount val="2"/>
                <c:pt idx="0">
                  <c:v>1000--</c:v>
                </c:pt>
                <c:pt idx="1">
                  <c:v>1000++</c:v>
                </c:pt>
              </c:strCache>
            </c:strRef>
          </c:cat>
          <c:val>
            <c:numRef>
              <c:f>'€ pro capite'!$O$3:$O$4</c:f>
              <c:numCache>
                <c:formatCode>Standard</c:formatCode>
                <c:ptCount val="2"/>
                <c:pt idx="0">
                  <c:v>295</c:v>
                </c:pt>
                <c:pt idx="1">
                  <c:v>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D2-4255-94C9-0B3B7601A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Quante persone hanno un reddito in famiglia?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F39-41C5-ABB1-DE9BEA14A15B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F39-41C5-ABB1-DE9BEA14A15B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F39-41C5-ABB1-DE9BEA14A15B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F39-41C5-ABB1-DE9BEA14A15B}"/>
              </c:ext>
            </c:extLst>
          </c:dPt>
          <c:dLbls>
            <c:dLbl>
              <c:idx val="2"/>
              <c:layout>
                <c:manualLayout>
                  <c:x val="-8.4600628255017948E-2"/>
                  <c:y val="-1.4486314736567221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39-41C5-ABB1-DE9BEA14A15B}"/>
                </c:ext>
              </c:extLst>
            </c:dLbl>
            <c:dLbl>
              <c:idx val="3"/>
              <c:layout>
                <c:manualLayout>
                  <c:x val="0.36121110130289125"/>
                  <c:y val="3.7209964048630285E-2"/>
                </c:manualLayout>
              </c:layout>
              <c:spPr>
                <a:solidFill>
                  <a:schemeClr val="accent4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615923183956714"/>
                      <c:h val="0.1936007622701247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9F39-41C5-ABB1-DE9BEA14A15B}"/>
                </c:ext>
              </c:extLst>
            </c:dLbl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'quanti redditi'!$D$3:$D$6</c:f>
              <c:strCache>
                <c:ptCount val="4"/>
                <c:pt idx="0">
                  <c:v>1 persona</c:v>
                </c:pt>
                <c:pt idx="1">
                  <c:v>2 persone</c:v>
                </c:pt>
                <c:pt idx="2">
                  <c:v>3 persone</c:v>
                </c:pt>
                <c:pt idx="3">
                  <c:v>(vuoto)</c:v>
                </c:pt>
              </c:strCache>
            </c:strRef>
          </c:cat>
          <c:val>
            <c:numRef>
              <c:f>'quanti redditi'!$E$3:$E$6</c:f>
              <c:numCache>
                <c:formatCode>Standard</c:formatCode>
                <c:ptCount val="4"/>
                <c:pt idx="0">
                  <c:v>82</c:v>
                </c:pt>
                <c:pt idx="1">
                  <c:v>101</c:v>
                </c:pt>
                <c:pt idx="2">
                  <c:v>8</c:v>
                </c:pt>
                <c:pt idx="3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F39-41C5-ABB1-DE9BEA14A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'quanti redditi'!$E$2</c:f>
              <c:strCache>
                <c:ptCount val="1"/>
                <c:pt idx="0">
                  <c:v>Quanti hanno un reddito in famiglia?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'quanti redditi'!$D$3:$D$6</c:f>
              <c:strCache>
                <c:ptCount val="4"/>
                <c:pt idx="0">
                  <c:v>1 persona</c:v>
                </c:pt>
                <c:pt idx="1">
                  <c:v>2 persone</c:v>
                </c:pt>
                <c:pt idx="2">
                  <c:v>3 persone</c:v>
                </c:pt>
                <c:pt idx="3">
                  <c:v>(vuoto)</c:v>
                </c:pt>
              </c:strCache>
            </c:strRef>
          </c:cat>
          <c:val>
            <c:numRef>
              <c:f>'quanti redditi'!$E$3:$E$6</c:f>
              <c:numCache>
                <c:formatCode>Standard</c:formatCode>
                <c:ptCount val="4"/>
                <c:pt idx="0">
                  <c:v>82</c:v>
                </c:pt>
                <c:pt idx="1">
                  <c:v>101</c:v>
                </c:pt>
                <c:pt idx="2">
                  <c:v>8</c:v>
                </c:pt>
                <c:pt idx="3">
                  <c:v>35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5620-4BC0-883B-3CEB0390787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64854671"/>
        <c:axId val="864854255"/>
        <c:axId val="0"/>
      </c:bar3DChart>
      <c:catAx>
        <c:axId val="864854671"/>
        <c:scaling>
          <c:orientation val="minMax"/>
        </c:scaling>
        <c:delete val="0"/>
        <c:axPos val="l"/>
        <c:numFmt formatCode="Standard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4854255"/>
        <c:crosses val="autoZero"/>
        <c:auto val="1"/>
        <c:lblAlgn val="ctr"/>
        <c:lblOffset val="100"/>
        <c:noMultiLvlLbl val="0"/>
      </c:catAx>
      <c:valAx>
        <c:axId val="864854255"/>
        <c:scaling>
          <c:orientation val="minMax"/>
        </c:scaling>
        <c:delete val="1"/>
        <c:axPos val="b"/>
        <c:numFmt formatCode="Standard" sourceLinked="1"/>
        <c:majorTickMark val="none"/>
        <c:minorTickMark val="none"/>
        <c:tickLblPos val="nextTo"/>
        <c:crossAx val="864854671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Redditi mensili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59E-43A9-997C-4C6FA3DE6AD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59E-43A9-997C-4C6FA3DE6AD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59E-43A9-997C-4C6FA3DE6AD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B59E-43A9-997C-4C6FA3DE6AD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B59E-43A9-997C-4C6FA3DE6AD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B59E-43A9-997C-4C6FA3DE6AD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B59E-43A9-997C-4C6FA3DE6AD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B59E-43A9-997C-4C6FA3DE6AD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B59E-43A9-997C-4C6FA3DE6AD5}"/>
              </c:ext>
            </c:extLst>
          </c:dPt>
          <c:dLbls>
            <c:dLbl>
              <c:idx val="8"/>
              <c:layout>
                <c:manualLayout>
                  <c:x val="-3.1386059677693853E-2"/>
                  <c:y val="-1.1388272711287027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59E-43A9-997C-4C6FA3DE6AD5}"/>
                </c:ext>
              </c:extLst>
            </c:dLbl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'Redditi mese'!$D$2:$D$10</c:f>
              <c:strCache>
                <c:ptCount val="9"/>
                <c:pt idx="0">
                  <c:v>fino a 500€</c:v>
                </c:pt>
                <c:pt idx="1">
                  <c:v>da 500€ a 1.000€</c:v>
                </c:pt>
                <c:pt idx="2">
                  <c:v>da 1.000€ a 1.500€</c:v>
                </c:pt>
                <c:pt idx="3">
                  <c:v>da 1.500€ a 2.000€</c:v>
                </c:pt>
                <c:pt idx="4">
                  <c:v>da 2.000€ a 2.500€</c:v>
                </c:pt>
                <c:pt idx="5">
                  <c:v>da 2.500€ a 3.000€</c:v>
                </c:pt>
                <c:pt idx="6">
                  <c:v>da 3.000€ a 3.500€</c:v>
                </c:pt>
                <c:pt idx="7">
                  <c:v>da 3.500€ a 4.000€</c:v>
                </c:pt>
                <c:pt idx="8">
                  <c:v>oltre 4.000 €</c:v>
                </c:pt>
              </c:strCache>
            </c:strRef>
          </c:cat>
          <c:val>
            <c:numRef>
              <c:f>'Redditi mese'!$E$2:$E$10</c:f>
              <c:numCache>
                <c:formatCode>Standard</c:formatCode>
                <c:ptCount val="9"/>
                <c:pt idx="0">
                  <c:v>7</c:v>
                </c:pt>
                <c:pt idx="1">
                  <c:v>31</c:v>
                </c:pt>
                <c:pt idx="2">
                  <c:v>48</c:v>
                </c:pt>
                <c:pt idx="3">
                  <c:v>40</c:v>
                </c:pt>
                <c:pt idx="4">
                  <c:v>22</c:v>
                </c:pt>
                <c:pt idx="5">
                  <c:v>34</c:v>
                </c:pt>
                <c:pt idx="6">
                  <c:v>21</c:v>
                </c:pt>
                <c:pt idx="7">
                  <c:v>12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59E-43A9-997C-4C6FA3DE6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'Redditi mese'!$E$1</c:f>
              <c:strCache>
                <c:ptCount val="1"/>
                <c:pt idx="0">
                  <c:v>Redditi mensili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'Redditi mese'!$D$2:$D$11</c:f>
              <c:strCache>
                <c:ptCount val="10"/>
                <c:pt idx="0">
                  <c:v>fino a 500€</c:v>
                </c:pt>
                <c:pt idx="1">
                  <c:v>da 500€ a 1.000€</c:v>
                </c:pt>
                <c:pt idx="2">
                  <c:v>da 1.000€ a 1.500€</c:v>
                </c:pt>
                <c:pt idx="3">
                  <c:v>da 1.500€ a 2.000€</c:v>
                </c:pt>
                <c:pt idx="4">
                  <c:v>da 2.000€ a 2.500€</c:v>
                </c:pt>
                <c:pt idx="5">
                  <c:v>da 2.500€ a 3.000€</c:v>
                </c:pt>
                <c:pt idx="6">
                  <c:v>da 3.000€ a 3.500€</c:v>
                </c:pt>
                <c:pt idx="7">
                  <c:v>da 3.500€ a 4.000€</c:v>
                </c:pt>
                <c:pt idx="8">
                  <c:v>oltre 4.000 €</c:v>
                </c:pt>
                <c:pt idx="9">
                  <c:v>non risponde</c:v>
                </c:pt>
              </c:strCache>
            </c:strRef>
          </c:cat>
          <c:val>
            <c:numRef>
              <c:f>'Redditi mese'!$E$2:$E$11</c:f>
              <c:numCache>
                <c:formatCode>Standard</c:formatCode>
                <c:ptCount val="10"/>
                <c:pt idx="0">
                  <c:v>7</c:v>
                </c:pt>
                <c:pt idx="1">
                  <c:v>31</c:v>
                </c:pt>
                <c:pt idx="2">
                  <c:v>48</c:v>
                </c:pt>
                <c:pt idx="3">
                  <c:v>40</c:v>
                </c:pt>
                <c:pt idx="4">
                  <c:v>22</c:v>
                </c:pt>
                <c:pt idx="5">
                  <c:v>34</c:v>
                </c:pt>
                <c:pt idx="6">
                  <c:v>21</c:v>
                </c:pt>
                <c:pt idx="7">
                  <c:v>12</c:v>
                </c:pt>
                <c:pt idx="8">
                  <c:v>6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0B-402B-8B01-8B472EEFB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8673232"/>
        <c:axId val="468675728"/>
      </c:barChart>
      <c:catAx>
        <c:axId val="468673232"/>
        <c:scaling>
          <c:orientation val="minMax"/>
        </c:scaling>
        <c:delete val="0"/>
        <c:axPos val="b"/>
        <c:numFmt formatCode="Standard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68675728"/>
        <c:crosses val="autoZero"/>
        <c:auto val="1"/>
        <c:lblAlgn val="ctr"/>
        <c:lblOffset val="100"/>
        <c:noMultiLvlLbl val="0"/>
      </c:catAx>
      <c:valAx>
        <c:axId val="46867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Standard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68673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Il reddito mensile è sufficiente per affrontare le spese ordinarie?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F8B-45D3-A508-59DA7234177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F8B-45D3-A508-59DA72341777}"/>
              </c:ext>
            </c:extLst>
          </c:dPt>
          <c:dLbls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'basta spese ord.'!$A$8:$A$9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'basta spese ord.'!$B$8:$B$9</c:f>
              <c:numCache>
                <c:formatCode>Standard</c:formatCode>
                <c:ptCount val="2"/>
                <c:pt idx="0">
                  <c:v>179</c:v>
                </c:pt>
                <c:pt idx="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8B-45D3-A508-59DA72341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Il reddito mensile è sufficiente per affrontare le spese straordinarie?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180-482A-B9FA-29D9D51AF8A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180-482A-B9FA-29D9D51AF8A1}"/>
              </c:ext>
            </c:extLst>
          </c:dPt>
          <c:dLbls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'basta spese straord.'!$A$8:$A$9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'basta spese straord.'!$B$8:$B$9</c:f>
              <c:numCache>
                <c:formatCode>Standard</c:formatCode>
                <c:ptCount val="2"/>
                <c:pt idx="0">
                  <c:v>129</c:v>
                </c:pt>
                <c:pt idx="1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80-482A-B9FA-29D9D51AF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40"/>
      <c:rotY val="10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9443634360519787E-3"/>
          <c:y val="0.13530592146982809"/>
          <c:w val="0.98816888629662047"/>
          <c:h val="0.7455139581311798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16D0-4103-90CA-69BE5AFC7EE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4F0-4661-81BD-30E8988D3EE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4F0-4661-81BD-30E8988D3EE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4F0-4661-81BD-30E8988D3EE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4F0-4661-81BD-30E8988D3EEF}"/>
              </c:ext>
            </c:extLst>
          </c:dPt>
          <c:dLbls>
            <c:dLbl>
              <c:idx val="0"/>
              <c:spPr>
                <a:solidFill>
                  <a:schemeClr val="accent1">
                    <a:lumMod val="40000"/>
                    <a:lumOff val="60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16D0-4103-90CA-69BE5AFC7EE7}"/>
                </c:ext>
              </c:extLst>
            </c:dLbl>
            <c:dLbl>
              <c:idx val="2"/>
              <c:layout>
                <c:manualLayout>
                  <c:x val="2.2272933475908103E-2"/>
                  <c:y val="-0.1330512898618864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F0-4661-81BD-30E8988D3EEF}"/>
                </c:ext>
              </c:extLst>
            </c:dLbl>
            <c:dLbl>
              <c:idx val="3"/>
              <c:layout>
                <c:manualLayout>
                  <c:x val="1.7125336184828747E-2"/>
                  <c:y val="-5.275443510737628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F0-4661-81BD-30E8988D3EEF}"/>
                </c:ext>
              </c:extLst>
            </c:dLbl>
            <c:dLbl>
              <c:idx val="4"/>
              <c:layout>
                <c:manualLayout>
                  <c:x val="2.1482858624153462E-2"/>
                  <c:y val="3.451459385960846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4F0-4661-81BD-30E8988D3E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Contributi!$A$16:$A$19</c:f>
              <c:strCache>
                <c:ptCount val="4"/>
                <c:pt idx="0">
                  <c:v>No contributi</c:v>
                </c:pt>
                <c:pt idx="1">
                  <c:v>Stato</c:v>
                </c:pt>
                <c:pt idx="2">
                  <c:v>Comune</c:v>
                </c:pt>
                <c:pt idx="3">
                  <c:v>Regione</c:v>
                </c:pt>
              </c:strCache>
            </c:strRef>
          </c:cat>
          <c:val>
            <c:numRef>
              <c:f>Contributi!$B$16:$B$19</c:f>
              <c:numCache>
                <c:formatCode>Standard</c:formatCode>
                <c:ptCount val="4"/>
                <c:pt idx="0">
                  <c:v>191</c:v>
                </c:pt>
                <c:pt idx="1">
                  <c:v>13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D0-4103-90CA-69BE5AFC7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solidFill>
        <a:schemeClr val="accent5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explosion val="8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54C-4176-8325-D3E76BFCFED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54C-4176-8325-D3E76BFCFED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54C-4176-8325-D3E76BFCFED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54C-4176-8325-D3E76BFCFED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54C-4176-8325-D3E76BFCFED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54C-4176-8325-D3E76BFCFED5}"/>
              </c:ext>
            </c:extLst>
          </c:dPt>
          <c:dLbls>
            <c:dLbl>
              <c:idx val="1"/>
              <c:layout>
                <c:manualLayout>
                  <c:x val="-9.0701900049715718E-17"/>
                  <c:y val="-1.722282218317584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4C-4176-8325-D3E76BFCFED5}"/>
                </c:ext>
              </c:extLst>
            </c:dLbl>
            <c:dLbl>
              <c:idx val="2"/>
              <c:layout>
                <c:manualLayout>
                  <c:x val="9.8948670377241813E-3"/>
                  <c:y val="4.879799618566473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4C-4176-8325-D3E76BFCFED5}"/>
                </c:ext>
              </c:extLst>
            </c:dLbl>
            <c:dLbl>
              <c:idx val="5"/>
              <c:layout>
                <c:manualLayout>
                  <c:x val="0"/>
                  <c:y val="3.444564436635157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54C-4176-8325-D3E76BFCFED5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50000"/>
                    <a:lumOff val="50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Contributi!$A$16:$A$19</c:f>
              <c:strCache>
                <c:ptCount val="4"/>
                <c:pt idx="0">
                  <c:v>No contributi</c:v>
                </c:pt>
                <c:pt idx="1">
                  <c:v>Stato</c:v>
                </c:pt>
                <c:pt idx="2">
                  <c:v>Comune</c:v>
                </c:pt>
                <c:pt idx="3">
                  <c:v>Regione</c:v>
                </c:pt>
              </c:strCache>
            </c:strRef>
          </c:cat>
          <c:val>
            <c:numRef>
              <c:f>Contributi!$B$16:$B$19</c:f>
              <c:numCache>
                <c:formatCode>Standard</c:formatCode>
                <c:ptCount val="4"/>
                <c:pt idx="0">
                  <c:v>191</c:v>
                </c:pt>
                <c:pt idx="1">
                  <c:v>13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D5-4A03-A1A1-CF52F9DC1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orari!$A$28:$A$45</c:f>
              <c:strCache>
                <c:ptCount val="18"/>
                <c:pt idx="0">
                  <c:v>'00'</c:v>
                </c:pt>
                <c:pt idx="1">
                  <c:v>'01'</c:v>
                </c:pt>
                <c:pt idx="2">
                  <c:v>'08'</c:v>
                </c:pt>
                <c:pt idx="3">
                  <c:v>'09'</c:v>
                </c:pt>
                <c:pt idx="4">
                  <c:v>'10'</c:v>
                </c:pt>
                <c:pt idx="5">
                  <c:v>'11'</c:v>
                </c:pt>
                <c:pt idx="6">
                  <c:v>'12'</c:v>
                </c:pt>
                <c:pt idx="7">
                  <c:v>'13'</c:v>
                </c:pt>
                <c:pt idx="8">
                  <c:v>'14'</c:v>
                </c:pt>
                <c:pt idx="9">
                  <c:v>'15'</c:v>
                </c:pt>
                <c:pt idx="10">
                  <c:v>'16'</c:v>
                </c:pt>
                <c:pt idx="11">
                  <c:v>'17'</c:v>
                </c:pt>
                <c:pt idx="12">
                  <c:v>'18'</c:v>
                </c:pt>
                <c:pt idx="13">
                  <c:v>'19'</c:v>
                </c:pt>
                <c:pt idx="14">
                  <c:v>'20'</c:v>
                </c:pt>
                <c:pt idx="15">
                  <c:v>'21'</c:v>
                </c:pt>
                <c:pt idx="16">
                  <c:v>'22'</c:v>
                </c:pt>
                <c:pt idx="17">
                  <c:v>'23'</c:v>
                </c:pt>
              </c:strCache>
            </c:strRef>
          </c:cat>
          <c:val>
            <c:numRef>
              <c:f>orari!$B$28:$B$45</c:f>
              <c:numCache>
                <c:formatCode>Standard</c:formatCode>
                <c:ptCount val="18"/>
                <c:pt idx="0">
                  <c:v>30</c:v>
                </c:pt>
                <c:pt idx="1">
                  <c:v>1</c:v>
                </c:pt>
                <c:pt idx="2">
                  <c:v>2</c:v>
                </c:pt>
                <c:pt idx="3">
                  <c:v>22</c:v>
                </c:pt>
                <c:pt idx="4">
                  <c:v>27</c:v>
                </c:pt>
                <c:pt idx="5">
                  <c:v>96</c:v>
                </c:pt>
                <c:pt idx="6">
                  <c:v>50</c:v>
                </c:pt>
                <c:pt idx="7">
                  <c:v>60</c:v>
                </c:pt>
                <c:pt idx="8">
                  <c:v>81</c:v>
                </c:pt>
                <c:pt idx="9">
                  <c:v>95</c:v>
                </c:pt>
                <c:pt idx="10">
                  <c:v>80</c:v>
                </c:pt>
                <c:pt idx="11">
                  <c:v>94</c:v>
                </c:pt>
                <c:pt idx="12">
                  <c:v>128</c:v>
                </c:pt>
                <c:pt idx="13">
                  <c:v>58</c:v>
                </c:pt>
                <c:pt idx="14">
                  <c:v>73</c:v>
                </c:pt>
                <c:pt idx="15">
                  <c:v>62</c:v>
                </c:pt>
                <c:pt idx="16">
                  <c:v>54</c:v>
                </c:pt>
                <c:pt idx="17">
                  <c:v>25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884B-487F-B28F-EFFFB932B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13693776"/>
        <c:axId val="713702096"/>
        <c:axId val="0"/>
        <c:extLst/>
      </c:bar3DChart>
      <c:catAx>
        <c:axId val="713693776"/>
        <c:scaling>
          <c:orientation val="minMax"/>
        </c:scaling>
        <c:delete val="0"/>
        <c:axPos val="b"/>
        <c:numFmt formatCode="Standard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13702096"/>
        <c:crosses val="autoZero"/>
        <c:auto val="1"/>
        <c:lblAlgn val="ctr"/>
        <c:lblOffset val="100"/>
        <c:noMultiLvlLbl val="0"/>
      </c:catAx>
      <c:valAx>
        <c:axId val="71370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Standard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13693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Contributi ricevuti da: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Contributi!$A$16:$A$19</c:f>
              <c:strCache>
                <c:ptCount val="4"/>
                <c:pt idx="0">
                  <c:v>No contributi</c:v>
                </c:pt>
                <c:pt idx="1">
                  <c:v>Stato</c:v>
                </c:pt>
                <c:pt idx="2">
                  <c:v>Comune</c:v>
                </c:pt>
                <c:pt idx="3">
                  <c:v>Regione</c:v>
                </c:pt>
              </c:strCache>
            </c:strRef>
          </c:cat>
          <c:val>
            <c:numRef>
              <c:f>Contributi!$B$16:$B$19</c:f>
              <c:numCache>
                <c:formatCode>Standard</c:formatCode>
                <c:ptCount val="4"/>
                <c:pt idx="0">
                  <c:v>191</c:v>
                </c:pt>
                <c:pt idx="1">
                  <c:v>13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02-4950-B2BE-B5890D904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63600751"/>
        <c:axId val="1063597007"/>
      </c:barChart>
      <c:catAx>
        <c:axId val="1063600751"/>
        <c:scaling>
          <c:orientation val="minMax"/>
        </c:scaling>
        <c:delete val="0"/>
        <c:axPos val="l"/>
        <c:numFmt formatCode="Standard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63597007"/>
        <c:crosses val="autoZero"/>
        <c:auto val="1"/>
        <c:lblAlgn val="ctr"/>
        <c:lblOffset val="100"/>
        <c:noMultiLvlLbl val="0"/>
      </c:catAx>
      <c:valAx>
        <c:axId val="1063597007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Standard" sourceLinked="1"/>
        <c:majorTickMark val="none"/>
        <c:minorTickMark val="none"/>
        <c:tickLblPos val="nextTo"/>
        <c:crossAx val="10636007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socialità!$B$2</c:f>
              <c:strCache>
                <c:ptCount val="1"/>
                <c:pt idx="0">
                  <c:v>Nessuna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socialità!$B$3:$B$8</c:f>
              <c:numCache>
                <c:formatCode>Standard</c:formatCode>
                <c:ptCount val="6"/>
                <c:pt idx="0">
                  <c:v>38</c:v>
                </c:pt>
                <c:pt idx="1">
                  <c:v>70</c:v>
                </c:pt>
                <c:pt idx="2">
                  <c:v>167</c:v>
                </c:pt>
                <c:pt idx="3">
                  <c:v>85</c:v>
                </c:pt>
                <c:pt idx="4">
                  <c:v>32</c:v>
                </c:pt>
                <c:pt idx="5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0C-48DC-ACB6-124D75C6D77B}"/>
            </c:ext>
          </c:extLst>
        </c:ser>
        <c:ser>
          <c:idx val="1"/>
          <c:order val="1"/>
          <c:tx>
            <c:strRef>
              <c:f>socialità!$C$2</c:f>
              <c:strCache>
                <c:ptCount val="1"/>
                <c:pt idx="0">
                  <c:v>Una/Due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val>
            <c:numRef>
              <c:f>socialità!$C$3:$C$8</c:f>
              <c:numCache>
                <c:formatCode>Standard</c:formatCode>
                <c:ptCount val="6"/>
                <c:pt idx="0">
                  <c:v>61</c:v>
                </c:pt>
                <c:pt idx="1">
                  <c:v>43</c:v>
                </c:pt>
                <c:pt idx="2">
                  <c:v>31</c:v>
                </c:pt>
                <c:pt idx="3">
                  <c:v>83</c:v>
                </c:pt>
                <c:pt idx="4">
                  <c:v>112</c:v>
                </c:pt>
                <c:pt idx="5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0C-48DC-ACB6-124D75C6D77B}"/>
            </c:ext>
          </c:extLst>
        </c:ser>
        <c:ser>
          <c:idx val="2"/>
          <c:order val="2"/>
          <c:tx>
            <c:strRef>
              <c:f>socialità!$D$2</c:f>
              <c:strCache>
                <c:ptCount val="1"/>
                <c:pt idx="0">
                  <c:v>Alcune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val>
            <c:numRef>
              <c:f>socialità!$D$3:$D$8</c:f>
              <c:numCache>
                <c:formatCode>Standard</c:formatCode>
                <c:ptCount val="6"/>
                <c:pt idx="0">
                  <c:v>83</c:v>
                </c:pt>
                <c:pt idx="1">
                  <c:v>26</c:v>
                </c:pt>
                <c:pt idx="2">
                  <c:v>8</c:v>
                </c:pt>
                <c:pt idx="3">
                  <c:v>27</c:v>
                </c:pt>
                <c:pt idx="4">
                  <c:v>47</c:v>
                </c:pt>
                <c:pt idx="5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0C-48DC-ACB6-124D75C6D77B}"/>
            </c:ext>
          </c:extLst>
        </c:ser>
        <c:ser>
          <c:idx val="3"/>
          <c:order val="3"/>
          <c:tx>
            <c:strRef>
              <c:f>socialità!$E$2</c:f>
              <c:strCache>
                <c:ptCount val="1"/>
                <c:pt idx="0">
                  <c:v>Molte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val>
            <c:numRef>
              <c:f>socialità!$E$3:$E$8</c:f>
              <c:numCache>
                <c:formatCode>Standard</c:formatCode>
                <c:ptCount val="6"/>
                <c:pt idx="0">
                  <c:v>32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17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0C-48DC-ACB6-124D75C6D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6658672"/>
        <c:axId val="396655344"/>
        <c:axId val="0"/>
      </c:bar3DChart>
      <c:catAx>
        <c:axId val="3966586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96655344"/>
        <c:crosses val="autoZero"/>
        <c:auto val="1"/>
        <c:lblAlgn val="ctr"/>
        <c:lblOffset val="100"/>
        <c:noMultiLvlLbl val="0"/>
      </c:catAx>
      <c:valAx>
        <c:axId val="39665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Standard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96658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Orario degli accessi al computer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orari!$P$11</c:f>
              <c:strCache>
                <c:ptCount val="1"/>
                <c:pt idx="0">
                  <c:v>ONLINE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orari!$O$12:$O$30</c:f>
              <c:strCache>
                <c:ptCount val="19"/>
                <c:pt idx="0">
                  <c:v>'00'</c:v>
                </c:pt>
                <c:pt idx="1">
                  <c:v>'01'</c:v>
                </c:pt>
                <c:pt idx="2">
                  <c:v>'07'</c:v>
                </c:pt>
                <c:pt idx="3">
                  <c:v>'08'</c:v>
                </c:pt>
                <c:pt idx="4">
                  <c:v>'09'</c:v>
                </c:pt>
                <c:pt idx="5">
                  <c:v>'10'</c:v>
                </c:pt>
                <c:pt idx="6">
                  <c:v>'11'</c:v>
                </c:pt>
                <c:pt idx="7">
                  <c:v>'12'</c:v>
                </c:pt>
                <c:pt idx="8">
                  <c:v>'13'</c:v>
                </c:pt>
                <c:pt idx="9">
                  <c:v>'14'</c:v>
                </c:pt>
                <c:pt idx="10">
                  <c:v>'15'</c:v>
                </c:pt>
                <c:pt idx="11">
                  <c:v>'16'</c:v>
                </c:pt>
                <c:pt idx="12">
                  <c:v>'17'</c:v>
                </c:pt>
                <c:pt idx="13">
                  <c:v>'18'</c:v>
                </c:pt>
                <c:pt idx="14">
                  <c:v>'19'</c:v>
                </c:pt>
                <c:pt idx="15">
                  <c:v>'20'</c:v>
                </c:pt>
                <c:pt idx="16">
                  <c:v>'21'</c:v>
                </c:pt>
                <c:pt idx="17">
                  <c:v>'22'</c:v>
                </c:pt>
                <c:pt idx="18">
                  <c:v>'23'</c:v>
                </c:pt>
              </c:strCache>
            </c:strRef>
          </c:cat>
          <c:val>
            <c:numRef>
              <c:f>orari!$P$12:$P$30</c:f>
              <c:numCache>
                <c:formatCode>0</c:formatCode>
                <c:ptCount val="19"/>
                <c:pt idx="0">
                  <c:v>1</c:v>
                </c:pt>
                <c:pt idx="1">
                  <c:v>1</c:v>
                </c:pt>
                <c:pt idx="2">
                  <c:v>8</c:v>
                </c:pt>
                <c:pt idx="3">
                  <c:v>20</c:v>
                </c:pt>
                <c:pt idx="4">
                  <c:v>31</c:v>
                </c:pt>
                <c:pt idx="5">
                  <c:v>29</c:v>
                </c:pt>
                <c:pt idx="6">
                  <c:v>27</c:v>
                </c:pt>
                <c:pt idx="7">
                  <c:v>22</c:v>
                </c:pt>
                <c:pt idx="8">
                  <c:v>34</c:v>
                </c:pt>
                <c:pt idx="9">
                  <c:v>23</c:v>
                </c:pt>
                <c:pt idx="10">
                  <c:v>35</c:v>
                </c:pt>
                <c:pt idx="11">
                  <c:v>33</c:v>
                </c:pt>
                <c:pt idx="12">
                  <c:v>33</c:v>
                </c:pt>
                <c:pt idx="13">
                  <c:v>34</c:v>
                </c:pt>
                <c:pt idx="14">
                  <c:v>18</c:v>
                </c:pt>
                <c:pt idx="15">
                  <c:v>17</c:v>
                </c:pt>
                <c:pt idx="16">
                  <c:v>19</c:v>
                </c:pt>
                <c:pt idx="17">
                  <c:v>15</c:v>
                </c:pt>
                <c:pt idx="18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B7-4A28-BF16-65E39988466F}"/>
            </c:ext>
          </c:extLst>
        </c:ser>
        <c:ser>
          <c:idx val="1"/>
          <c:order val="1"/>
          <c:tx>
            <c:strRef>
              <c:f>orari!$Q$11</c:f>
              <c:strCache>
                <c:ptCount val="1"/>
                <c:pt idx="0">
                  <c:v>CARTA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orari!$O$12:$O$30</c:f>
              <c:strCache>
                <c:ptCount val="19"/>
                <c:pt idx="0">
                  <c:v>'00'</c:v>
                </c:pt>
                <c:pt idx="1">
                  <c:v>'01'</c:v>
                </c:pt>
                <c:pt idx="2">
                  <c:v>'07'</c:v>
                </c:pt>
                <c:pt idx="3">
                  <c:v>'08'</c:v>
                </c:pt>
                <c:pt idx="4">
                  <c:v>'09'</c:v>
                </c:pt>
                <c:pt idx="5">
                  <c:v>'10'</c:v>
                </c:pt>
                <c:pt idx="6">
                  <c:v>'11'</c:v>
                </c:pt>
                <c:pt idx="7">
                  <c:v>'12'</c:v>
                </c:pt>
                <c:pt idx="8">
                  <c:v>'13'</c:v>
                </c:pt>
                <c:pt idx="9">
                  <c:v>'14'</c:v>
                </c:pt>
                <c:pt idx="10">
                  <c:v>'15'</c:v>
                </c:pt>
                <c:pt idx="11">
                  <c:v>'16'</c:v>
                </c:pt>
                <c:pt idx="12">
                  <c:v>'17'</c:v>
                </c:pt>
                <c:pt idx="13">
                  <c:v>'18'</c:v>
                </c:pt>
                <c:pt idx="14">
                  <c:v>'19'</c:v>
                </c:pt>
                <c:pt idx="15">
                  <c:v>'20'</c:v>
                </c:pt>
                <c:pt idx="16">
                  <c:v>'21'</c:v>
                </c:pt>
                <c:pt idx="17">
                  <c:v>'22'</c:v>
                </c:pt>
                <c:pt idx="18">
                  <c:v>'23'</c:v>
                </c:pt>
              </c:strCache>
            </c:strRef>
          </c:cat>
          <c:val>
            <c:numRef>
              <c:f>orari!$Q$12:$Q$30</c:f>
              <c:numCache>
                <c:formatCode>Standard</c:formatCode>
                <c:ptCount val="19"/>
                <c:pt idx="0">
                  <c:v>30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22</c:v>
                </c:pt>
                <c:pt idx="5">
                  <c:v>27</c:v>
                </c:pt>
                <c:pt idx="6">
                  <c:v>96</c:v>
                </c:pt>
                <c:pt idx="7">
                  <c:v>50</c:v>
                </c:pt>
                <c:pt idx="8">
                  <c:v>60</c:v>
                </c:pt>
                <c:pt idx="9">
                  <c:v>81</c:v>
                </c:pt>
                <c:pt idx="10">
                  <c:v>95</c:v>
                </c:pt>
                <c:pt idx="11">
                  <c:v>80</c:v>
                </c:pt>
                <c:pt idx="12">
                  <c:v>94</c:v>
                </c:pt>
                <c:pt idx="13">
                  <c:v>128</c:v>
                </c:pt>
                <c:pt idx="14">
                  <c:v>58</c:v>
                </c:pt>
                <c:pt idx="15">
                  <c:v>73</c:v>
                </c:pt>
                <c:pt idx="16">
                  <c:v>62</c:v>
                </c:pt>
                <c:pt idx="17">
                  <c:v>54</c:v>
                </c:pt>
                <c:pt idx="18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B7-4A28-BF16-65E399884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44662655"/>
        <c:axId val="1844662239"/>
        <c:axId val="0"/>
      </c:bar3DChart>
      <c:catAx>
        <c:axId val="1844662655"/>
        <c:scaling>
          <c:orientation val="minMax"/>
        </c:scaling>
        <c:delete val="0"/>
        <c:axPos val="b"/>
        <c:numFmt formatCode="Standard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4662239"/>
        <c:crosses val="autoZero"/>
        <c:auto val="1"/>
        <c:lblAlgn val="ctr"/>
        <c:lblOffset val="100"/>
        <c:noMultiLvlLbl val="0"/>
      </c:catAx>
      <c:valAx>
        <c:axId val="184466223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18446626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sanità!$B$13</c:f>
              <c:strCache>
                <c:ptCount val="1"/>
                <c:pt idx="0">
                  <c:v>Chi hai chiamato?</c:v>
                </c:pt>
              </c:strCache>
            </c:strRef>
          </c:tx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sanità!$A$14:$A$18</c:f>
              <c:strCache>
                <c:ptCount val="5"/>
                <c:pt idx="0">
                  <c:v>Medico</c:v>
                </c:pt>
                <c:pt idx="1">
                  <c:v>ProntoSoc.</c:v>
                </c:pt>
                <c:pt idx="2">
                  <c:v>Poliambul.</c:v>
                </c:pt>
                <c:pt idx="3">
                  <c:v>Altre strut.</c:v>
                </c:pt>
                <c:pt idx="4">
                  <c:v>NO aiuto</c:v>
                </c:pt>
              </c:strCache>
            </c:strRef>
          </c:cat>
          <c:val>
            <c:numRef>
              <c:f>sanità!$B$14:$B$18</c:f>
              <c:numCache>
                <c:formatCode>Standard</c:formatCode>
                <c:ptCount val="5"/>
                <c:pt idx="0">
                  <c:v>79</c:v>
                </c:pt>
                <c:pt idx="1">
                  <c:v>9</c:v>
                </c:pt>
                <c:pt idx="2">
                  <c:v>5</c:v>
                </c:pt>
                <c:pt idx="3">
                  <c:v>8</c:v>
                </c:pt>
                <c:pt idx="4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81-4CB3-BA32-AF7CBCA06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53958511"/>
        <c:axId val="1053972655"/>
        <c:axId val="0"/>
      </c:bar3DChart>
      <c:catAx>
        <c:axId val="1053958511"/>
        <c:scaling>
          <c:orientation val="minMax"/>
        </c:scaling>
        <c:delete val="0"/>
        <c:axPos val="b"/>
        <c:numFmt formatCode="Standard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3972655"/>
        <c:crosses val="autoZero"/>
        <c:auto val="1"/>
        <c:lblAlgn val="ctr"/>
        <c:lblOffset val="100"/>
        <c:noMultiLvlLbl val="0"/>
      </c:catAx>
      <c:valAx>
        <c:axId val="1053972655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Standard" sourceLinked="1"/>
        <c:majorTickMark val="none"/>
        <c:minorTickMark val="none"/>
        <c:tickLblPos val="nextTo"/>
        <c:crossAx val="10539585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sanità!$B$43</c:f>
              <c:strCache>
                <c:ptCount val="1"/>
                <c:pt idx="0">
                  <c:v>Giudizio su sanità</c:v>
                </c:pt>
              </c:strCache>
            </c:strRef>
          </c:tx>
          <c:spPr>
            <a:solidFill>
              <a:srgbClr val="92D05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Pt>
            <c:idx val="3"/>
            <c:invertIfNegative val="0"/>
            <c:bubble3D val="0"/>
            <c:spPr>
              <a:solidFill>
                <a:schemeClr val="accent4"/>
              </a:solidFill>
              <a:ln w="9525" cap="flat" cmpd="sng" algn="ctr">
                <a:solidFill>
                  <a:schemeClr val="accent1">
                    <a:lumMod val="75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DCED-4976-A1BD-C8AC100803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sanità!$A$44:$A$47</c:f>
              <c:strCache>
                <c:ptCount val="4"/>
                <c:pt idx="0">
                  <c:v>Molto buono</c:v>
                </c:pt>
                <c:pt idx="1">
                  <c:v>Buono</c:v>
                </c:pt>
                <c:pt idx="2">
                  <c:v>Sufficiente</c:v>
                </c:pt>
                <c:pt idx="3">
                  <c:v>Scarso</c:v>
                </c:pt>
              </c:strCache>
            </c:strRef>
          </c:cat>
          <c:val>
            <c:numRef>
              <c:f>sanità!$B$44:$B$47</c:f>
              <c:numCache>
                <c:formatCode>Standard</c:formatCode>
                <c:ptCount val="4"/>
                <c:pt idx="0">
                  <c:v>17</c:v>
                </c:pt>
                <c:pt idx="1">
                  <c:v>93</c:v>
                </c:pt>
                <c:pt idx="2">
                  <c:v>70</c:v>
                </c:pt>
                <c:pt idx="3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ED-4976-A1BD-C8AC10080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262566543"/>
        <c:axId val="1262574031"/>
        <c:axId val="0"/>
      </c:bar3DChart>
      <c:catAx>
        <c:axId val="1262566543"/>
        <c:scaling>
          <c:orientation val="minMax"/>
        </c:scaling>
        <c:delete val="0"/>
        <c:axPos val="l"/>
        <c:numFmt formatCode="Standard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none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62574031"/>
        <c:crosses val="autoZero"/>
        <c:auto val="1"/>
        <c:lblAlgn val="ctr"/>
        <c:lblOffset val="100"/>
        <c:noMultiLvlLbl val="0"/>
      </c:catAx>
      <c:valAx>
        <c:axId val="1262574031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Standard" sourceLinked="1"/>
        <c:majorTickMark val="none"/>
        <c:minorTickMark val="none"/>
        <c:tickLblPos val="nextTo"/>
        <c:crossAx val="126256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'3 grafi'!$L$13</c:f>
              <c:strCache>
                <c:ptCount val="1"/>
                <c:pt idx="0">
                  <c:v>Numero risposte</c:v>
                </c:pt>
              </c:strCache>
            </c:strRef>
          </c:tx>
          <c:spPr>
            <a:effectLst>
              <a:glow rad="25400">
                <a:schemeClr val="accent1">
                  <a:alpha val="40000"/>
                </a:schemeClr>
              </a:glow>
              <a:softEdge rad="1270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glow rad="25400">
                  <a:schemeClr val="accent1">
                    <a:alpha val="40000"/>
                  </a:schemeClr>
                </a:glow>
                <a:softEdge rad="12700"/>
              </a:effectLst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glow rad="25400">
                  <a:schemeClr val="accent1">
                    <a:alpha val="40000"/>
                  </a:schemeClr>
                </a:glow>
                <a:softEdge rad="12700"/>
              </a:effectLst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>
                <a:glow rad="25400">
                  <a:schemeClr val="accent1">
                    <a:alpha val="40000"/>
                  </a:schemeClr>
                </a:glow>
                <a:softEdge rad="12700"/>
              </a:effectLst>
            </c:spPr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glow rad="25400">
                  <a:schemeClr val="accent1">
                    <a:alpha val="40000"/>
                  </a:schemeClr>
                </a:glow>
                <a:softEdge rad="12700"/>
              </a:effectLst>
            </c:spPr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>
                <a:glow rad="25400">
                  <a:schemeClr val="accent1">
                    <a:alpha val="40000"/>
                  </a:schemeClr>
                </a:glow>
                <a:softEdge rad="12700"/>
              </a:effectLst>
            </c:spPr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glow rad="25400">
                  <a:schemeClr val="accent1">
                    <a:alpha val="40000"/>
                  </a:schemeClr>
                </a:glow>
                <a:softEdge rad="12700"/>
              </a:effectLst>
            </c:spPr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glow rad="25400">
                  <a:schemeClr val="accent1">
                    <a:alpha val="40000"/>
                  </a:schemeClr>
                </a:glow>
                <a:softEdge rad="12700"/>
              </a:effectLst>
            </c:spPr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glow rad="25400">
                  <a:schemeClr val="accent1">
                    <a:alpha val="40000"/>
                  </a:schemeClr>
                </a:glow>
                <a:softEdge rad="12700"/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grafi'!$K$14:$K$21</c:f>
              <c:strCache>
                <c:ptCount val="8"/>
                <c:pt idx="0">
                  <c:v>50-54 anni</c:v>
                </c:pt>
                <c:pt idx="1">
                  <c:v>55-59 anni</c:v>
                </c:pt>
                <c:pt idx="2">
                  <c:v>60-64 anni</c:v>
                </c:pt>
                <c:pt idx="3">
                  <c:v>65-69 anni</c:v>
                </c:pt>
                <c:pt idx="4">
                  <c:v>70-74 anni</c:v>
                </c:pt>
                <c:pt idx="5">
                  <c:v>75-79 anni</c:v>
                </c:pt>
                <c:pt idx="6">
                  <c:v>80-85 anni</c:v>
                </c:pt>
                <c:pt idx="7">
                  <c:v>più di 85</c:v>
                </c:pt>
              </c:strCache>
            </c:strRef>
          </c:cat>
          <c:val>
            <c:numRef>
              <c:f>'3 grafi'!$L$14:$L$21</c:f>
              <c:numCache>
                <c:formatCode>Standard</c:formatCode>
                <c:ptCount val="8"/>
                <c:pt idx="0">
                  <c:v>30</c:v>
                </c:pt>
                <c:pt idx="1">
                  <c:v>24</c:v>
                </c:pt>
                <c:pt idx="2">
                  <c:v>24</c:v>
                </c:pt>
                <c:pt idx="3">
                  <c:v>36</c:v>
                </c:pt>
                <c:pt idx="4">
                  <c:v>35</c:v>
                </c:pt>
                <c:pt idx="5">
                  <c:v>30</c:v>
                </c:pt>
                <c:pt idx="6">
                  <c:v>25</c:v>
                </c:pt>
                <c:pt idx="7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8A-4EA0-9327-D2111D05B33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30"/>
        <c:axId val="799531103"/>
        <c:axId val="799530687"/>
      </c:barChart>
      <c:catAx>
        <c:axId val="799531103"/>
        <c:scaling>
          <c:orientation val="minMax"/>
        </c:scaling>
        <c:delete val="0"/>
        <c:axPos val="l"/>
        <c:numFmt formatCode="Standard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99530687"/>
        <c:crosses val="autoZero"/>
        <c:auto val="1"/>
        <c:lblAlgn val="ctr"/>
        <c:lblOffset val="100"/>
        <c:noMultiLvlLbl val="0"/>
      </c:catAx>
      <c:valAx>
        <c:axId val="799530687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Standard" sourceLinked="1"/>
        <c:majorTickMark val="none"/>
        <c:minorTickMark val="none"/>
        <c:tickLblPos val="nextTo"/>
        <c:crossAx val="7995311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 grafi'!$L$37</c:f>
              <c:strCache>
                <c:ptCount val="1"/>
                <c:pt idx="0">
                  <c:v>Reddito mensile</c:v>
                </c:pt>
              </c:strCache>
            </c:strRef>
          </c:tx>
          <c:spPr>
            <a:gradFill flip="none" rotWithShape="1">
              <a:gsLst>
                <a:gs pos="0">
                  <a:schemeClr val="accent1">
                    <a:shade val="30000"/>
                    <a:satMod val="115000"/>
                  </a:schemeClr>
                </a:gs>
                <a:gs pos="50000">
                  <a:schemeClr val="accent1">
                    <a:shade val="67500"/>
                    <a:satMod val="115000"/>
                  </a:schemeClr>
                </a:gs>
                <a:gs pos="100000">
                  <a:schemeClr val="accent1">
                    <a:shade val="100000"/>
                    <a:satMod val="115000"/>
                  </a:schemeClr>
                </a:gs>
              </a:gsLst>
              <a:lin ang="5400000" scaled="1"/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grafi'!$K$38:$K$46</c:f>
              <c:strCache>
                <c:ptCount val="9"/>
                <c:pt idx="0">
                  <c:v>fino a 500 €</c:v>
                </c:pt>
                <c:pt idx="1">
                  <c:v>da 500 a 1000 €</c:v>
                </c:pt>
                <c:pt idx="2">
                  <c:v>da 1000 a 1500 €</c:v>
                </c:pt>
                <c:pt idx="3">
                  <c:v>da 1500 a 2000 €</c:v>
                </c:pt>
                <c:pt idx="4">
                  <c:v>da 2000 a 2500 €</c:v>
                </c:pt>
                <c:pt idx="5">
                  <c:v>da 2500 a 3000 €</c:v>
                </c:pt>
                <c:pt idx="6">
                  <c:v>da 3000 a 3500 €</c:v>
                </c:pt>
                <c:pt idx="7">
                  <c:v>da 3500 a 4000 €</c:v>
                </c:pt>
                <c:pt idx="8">
                  <c:v>oltre 4000 €</c:v>
                </c:pt>
              </c:strCache>
            </c:strRef>
          </c:cat>
          <c:val>
            <c:numRef>
              <c:f>'3 grafi'!$L$38:$L$46</c:f>
              <c:numCache>
                <c:formatCode>Standard</c:formatCode>
                <c:ptCount val="9"/>
                <c:pt idx="0">
                  <c:v>7</c:v>
                </c:pt>
                <c:pt idx="1">
                  <c:v>31</c:v>
                </c:pt>
                <c:pt idx="2">
                  <c:v>48</c:v>
                </c:pt>
                <c:pt idx="3">
                  <c:v>40</c:v>
                </c:pt>
                <c:pt idx="4">
                  <c:v>22</c:v>
                </c:pt>
                <c:pt idx="5">
                  <c:v>34</c:v>
                </c:pt>
                <c:pt idx="6">
                  <c:v>21</c:v>
                </c:pt>
                <c:pt idx="7">
                  <c:v>12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4C-4541-B00E-C511B2C9697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90966719"/>
        <c:axId val="690976703"/>
      </c:barChart>
      <c:catAx>
        <c:axId val="690966719"/>
        <c:scaling>
          <c:orientation val="minMax"/>
        </c:scaling>
        <c:delete val="0"/>
        <c:axPos val="b"/>
        <c:numFmt formatCode="Standard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90976703"/>
        <c:crosses val="autoZero"/>
        <c:auto val="1"/>
        <c:lblAlgn val="ctr"/>
        <c:lblOffset val="100"/>
        <c:noMultiLvlLbl val="0"/>
      </c:catAx>
      <c:valAx>
        <c:axId val="690976703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Standard" sourceLinked="1"/>
        <c:majorTickMark val="none"/>
        <c:minorTickMark val="none"/>
        <c:tickLblPos val="nextTo"/>
        <c:crossAx val="6909667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'3 grafi'!$L$57</c:f>
              <c:strCache>
                <c:ptCount val="1"/>
                <c:pt idx="0">
                  <c:v>Componenti la famiglia</c:v>
                </c:pt>
              </c:strCache>
            </c:strRef>
          </c:tx>
          <c:spPr>
            <a:solidFill>
              <a:srgbClr val="00CCFF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grafi'!$K$58:$K$61</c:f>
              <c:strCache>
                <c:ptCount val="4"/>
                <c:pt idx="0">
                  <c:v>1 persona</c:v>
                </c:pt>
                <c:pt idx="1">
                  <c:v>2 persone</c:v>
                </c:pt>
                <c:pt idx="2">
                  <c:v>3 persone</c:v>
                </c:pt>
                <c:pt idx="3">
                  <c:v>4 o più pers</c:v>
                </c:pt>
              </c:strCache>
            </c:strRef>
          </c:cat>
          <c:val>
            <c:numRef>
              <c:f>'3 grafi'!$L$58:$L$61</c:f>
              <c:numCache>
                <c:formatCode>Standard</c:formatCode>
                <c:ptCount val="4"/>
                <c:pt idx="0">
                  <c:v>48</c:v>
                </c:pt>
                <c:pt idx="1">
                  <c:v>119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hape val="coneToMax"/>
          <c:extLst>
            <c:ext xmlns:c16="http://schemas.microsoft.com/office/drawing/2014/chart" uri="{C3380CC4-5D6E-409C-BE32-E72D297353CC}">
              <c16:uniqueId val="{00000000-14C2-49AF-B9EA-15B1509D7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64857167"/>
        <c:axId val="864857583"/>
        <c:axId val="0"/>
      </c:bar3DChart>
      <c:catAx>
        <c:axId val="864857167"/>
        <c:scaling>
          <c:orientation val="minMax"/>
        </c:scaling>
        <c:delete val="0"/>
        <c:axPos val="l"/>
        <c:numFmt formatCode="Standard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4857583"/>
        <c:crosses val="autoZero"/>
        <c:auto val="1"/>
        <c:lblAlgn val="ctr"/>
        <c:lblOffset val="100"/>
        <c:noMultiLvlLbl val="0"/>
      </c:catAx>
      <c:valAx>
        <c:axId val="8648575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Standard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48571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v># persone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'€ pro capite'!$E$2:$E$24</c:f>
              <c:strCache>
                <c:ptCount val="23"/>
                <c:pt idx="0">
                  <c:v> 250 </c:v>
                </c:pt>
                <c:pt idx="1">
                  <c:v> 375 </c:v>
                </c:pt>
                <c:pt idx="2">
                  <c:v> 500 </c:v>
                </c:pt>
                <c:pt idx="3">
                  <c:v> 625 </c:v>
                </c:pt>
                <c:pt idx="4">
                  <c:v> 667 </c:v>
                </c:pt>
                <c:pt idx="5">
                  <c:v> 750 </c:v>
                </c:pt>
                <c:pt idx="6">
                  <c:v> 875 </c:v>
                </c:pt>
                <c:pt idx="7">
                  <c:v> 1.000 </c:v>
                </c:pt>
                <c:pt idx="8">
                  <c:v> 1.167 </c:v>
                </c:pt>
                <c:pt idx="9">
                  <c:v> 1.250 </c:v>
                </c:pt>
                <c:pt idx="10">
                  <c:v> 1.333 </c:v>
                </c:pt>
                <c:pt idx="11">
                  <c:v> 1.500 </c:v>
                </c:pt>
                <c:pt idx="12">
                  <c:v> 1.667 </c:v>
                </c:pt>
                <c:pt idx="13">
                  <c:v> 1.750 </c:v>
                </c:pt>
                <c:pt idx="14">
                  <c:v> 2.000 </c:v>
                </c:pt>
                <c:pt idx="15">
                  <c:v> 2.500 </c:v>
                </c:pt>
                <c:pt idx="16">
                  <c:v> 5.000 </c:v>
                </c:pt>
                <c:pt idx="17">
                  <c:v> -   </c:v>
                </c:pt>
                <c:pt idx="18">
                  <c:v> Totale </c:v>
                </c:pt>
                <c:pt idx="19">
                  <c:v> -   </c:v>
                </c:pt>
                <c:pt idx="20">
                  <c:v> -   </c:v>
                </c:pt>
                <c:pt idx="21">
                  <c:v> -   </c:v>
                </c:pt>
                <c:pt idx="22">
                  <c:v> -   </c:v>
                </c:pt>
              </c:strCache>
            </c:strRef>
          </c:cat>
          <c:val>
            <c:numRef>
              <c:f>'€ pro capite'!$F$2:$F$24</c:f>
              <c:numCache>
                <c:formatCode>_-* #.##0_-;\-* #.##0_-;_-* "-"??_-;_-@_-</c:formatCode>
                <c:ptCount val="23"/>
                <c:pt idx="0">
                  <c:v>8</c:v>
                </c:pt>
                <c:pt idx="1">
                  <c:v>20</c:v>
                </c:pt>
                <c:pt idx="2">
                  <c:v>36</c:v>
                </c:pt>
                <c:pt idx="3">
                  <c:v>12</c:v>
                </c:pt>
                <c:pt idx="4">
                  <c:v>21</c:v>
                </c:pt>
                <c:pt idx="5">
                  <c:v>66</c:v>
                </c:pt>
                <c:pt idx="6">
                  <c:v>8</c:v>
                </c:pt>
                <c:pt idx="7">
                  <c:v>71</c:v>
                </c:pt>
                <c:pt idx="8">
                  <c:v>12</c:v>
                </c:pt>
                <c:pt idx="9">
                  <c:v>32</c:v>
                </c:pt>
                <c:pt idx="10">
                  <c:v>9</c:v>
                </c:pt>
                <c:pt idx="11">
                  <c:v>65</c:v>
                </c:pt>
                <c:pt idx="12">
                  <c:v>6</c:v>
                </c:pt>
                <c:pt idx="13">
                  <c:v>30</c:v>
                </c:pt>
                <c:pt idx="14">
                  <c:v>19</c:v>
                </c:pt>
                <c:pt idx="15">
                  <c:v>4</c:v>
                </c:pt>
                <c:pt idx="16">
                  <c:v>2</c:v>
                </c:pt>
                <c:pt idx="17">
                  <c:v>11</c:v>
                </c:pt>
                <c:pt idx="18">
                  <c:v>432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66-43B3-B7EF-F28332F65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84244096"/>
        <c:axId val="1884251584"/>
      </c:barChart>
      <c:catAx>
        <c:axId val="1884244096"/>
        <c:scaling>
          <c:orientation val="minMax"/>
        </c:scaling>
        <c:delete val="0"/>
        <c:axPos val="l"/>
        <c:numFmt formatCode="Standard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84251584"/>
        <c:crosses val="autoZero"/>
        <c:auto val="1"/>
        <c:lblAlgn val="ctr"/>
        <c:lblOffset val="100"/>
        <c:noMultiLvlLbl val="0"/>
      </c:catAx>
      <c:valAx>
        <c:axId val="1884251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.##0_-;\-* #.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84244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0</xdr:row>
      <xdr:rowOff>138111</xdr:rowOff>
    </xdr:from>
    <xdr:to>
      <xdr:col>10</xdr:col>
      <xdr:colOff>28575</xdr:colOff>
      <xdr:row>19</xdr:row>
      <xdr:rowOff>180974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6DF21247-D7C8-4E61-9A97-96720EEA93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21</xdr:row>
      <xdr:rowOff>9525</xdr:rowOff>
    </xdr:from>
    <xdr:to>
      <xdr:col>9</xdr:col>
      <xdr:colOff>581025</xdr:colOff>
      <xdr:row>25</xdr:row>
      <xdr:rowOff>66675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73395067-8F21-4271-9083-2820DE2389D4}"/>
            </a:ext>
          </a:extLst>
        </xdr:cNvPr>
        <xdr:cNvSpPr txBox="1"/>
      </xdr:nvSpPr>
      <xdr:spPr>
        <a:xfrm>
          <a:off x="285750" y="4010025"/>
          <a:ext cx="5781675" cy="819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substr(`data`,12,2) as ora, COUNT(`ID`) FROM `questio_sociale` WHERE `note` != 'non-valido' GROUP BY ora ORDER BY ora</a:t>
          </a:r>
        </a:p>
        <a:p>
          <a:r>
            <a:rPr lang="it-IT" sz="1100"/>
            <a:t>SELECT substr(`data`,12,2) as ora, COUNT(`ID`) FROM `questio_sociale` WHERE `note` != 'non-valido' AND `tipo` LIKE 'carta' GROUP BY ora ORDER BY ora</a:t>
          </a:r>
        </a:p>
      </xdr:txBody>
    </xdr:sp>
    <xdr:clientData/>
  </xdr:twoCellAnchor>
  <xdr:twoCellAnchor>
    <xdr:from>
      <xdr:col>2</xdr:col>
      <xdr:colOff>314325</xdr:colOff>
      <xdr:row>26</xdr:row>
      <xdr:rowOff>19050</xdr:rowOff>
    </xdr:from>
    <xdr:to>
      <xdr:col>10</xdr:col>
      <xdr:colOff>9525</xdr:colOff>
      <xdr:row>45</xdr:row>
      <xdr:rowOff>61913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6A559F2-3857-4508-8A4C-F26B862F81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266700</xdr:colOff>
      <xdr:row>10</xdr:row>
      <xdr:rowOff>33337</xdr:rowOff>
    </xdr:from>
    <xdr:to>
      <xdr:col>26</xdr:col>
      <xdr:colOff>590550</xdr:colOff>
      <xdr:row>28</xdr:row>
      <xdr:rowOff>85725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9EC61A62-A8A9-48E3-9F94-059179EF0D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52387</xdr:rowOff>
    </xdr:from>
    <xdr:to>
      <xdr:col>4</xdr:col>
      <xdr:colOff>590550</xdr:colOff>
      <xdr:row>30</xdr:row>
      <xdr:rowOff>180975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0600F9A-7033-4669-BAA9-D63E921732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42862</xdr:rowOff>
    </xdr:from>
    <xdr:to>
      <xdr:col>3</xdr:col>
      <xdr:colOff>228600</xdr:colOff>
      <xdr:row>33</xdr:row>
      <xdr:rowOff>119062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93DE32D-47FC-4ADC-952E-FF5D6A405C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49</xdr:row>
      <xdr:rowOff>119062</xdr:rowOff>
    </xdr:from>
    <xdr:to>
      <xdr:col>3</xdr:col>
      <xdr:colOff>457200</xdr:colOff>
      <xdr:row>64</xdr:row>
      <xdr:rowOff>4762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E2AC24C-BDA4-4C75-951B-A9D3104913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0</xdr:row>
      <xdr:rowOff>14287</xdr:rowOff>
    </xdr:from>
    <xdr:to>
      <xdr:col>7</xdr:col>
      <xdr:colOff>328612</xdr:colOff>
      <xdr:row>14</xdr:row>
      <xdr:rowOff>42862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B08A28DE-DAB6-4AE8-84D8-19D2B4AD19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</xdr:colOff>
      <xdr:row>23</xdr:row>
      <xdr:rowOff>33337</xdr:rowOff>
    </xdr:from>
    <xdr:to>
      <xdr:col>7</xdr:col>
      <xdr:colOff>319087</xdr:colOff>
      <xdr:row>37</xdr:row>
      <xdr:rowOff>109537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BFCAC0C3-7B9C-4DB0-BF76-7E8271F554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109537</xdr:colOff>
      <xdr:row>47</xdr:row>
      <xdr:rowOff>61912</xdr:rowOff>
    </xdr:from>
    <xdr:to>
      <xdr:col>7</xdr:col>
      <xdr:colOff>414337</xdr:colOff>
      <xdr:row>61</xdr:row>
      <xdr:rowOff>138112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6A9D0ED7-1A85-427F-BC39-8937C455D8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61912</xdr:rowOff>
    </xdr:from>
    <xdr:to>
      <xdr:col>6</xdr:col>
      <xdr:colOff>171450</xdr:colOff>
      <xdr:row>52</xdr:row>
      <xdr:rowOff>47626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F0CD38CA-43CB-40AA-B327-EAF3BCFC39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609599</xdr:colOff>
      <xdr:row>5</xdr:row>
      <xdr:rowOff>185737</xdr:rowOff>
    </xdr:from>
    <xdr:to>
      <xdr:col>18</xdr:col>
      <xdr:colOff>142874</xdr:colOff>
      <xdr:row>20</xdr:row>
      <xdr:rowOff>71437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1D6DB8D9-362F-476E-A0D0-9B6FEE6C9F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19049</xdr:colOff>
      <xdr:row>22</xdr:row>
      <xdr:rowOff>14287</xdr:rowOff>
    </xdr:from>
    <xdr:to>
      <xdr:col>18</xdr:col>
      <xdr:colOff>142874</xdr:colOff>
      <xdr:row>36</xdr:row>
      <xdr:rowOff>90487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18D6D996-AAF6-4538-BBAF-4B4BAA3475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42861</xdr:colOff>
      <xdr:row>24</xdr:row>
      <xdr:rowOff>52385</xdr:rowOff>
    </xdr:from>
    <xdr:to>
      <xdr:col>4</xdr:col>
      <xdr:colOff>1133474</xdr:colOff>
      <xdr:row>46</xdr:row>
      <xdr:rowOff>28574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5328BC8-8F33-4148-B289-35BEBD3BF5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</xdr:colOff>
      <xdr:row>8</xdr:row>
      <xdr:rowOff>14287</xdr:rowOff>
    </xdr:from>
    <xdr:to>
      <xdr:col>4</xdr:col>
      <xdr:colOff>461962</xdr:colOff>
      <xdr:row>22</xdr:row>
      <xdr:rowOff>90487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6D201314-8EC4-4C8B-8A9C-3A556A1D3B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12</xdr:row>
      <xdr:rowOff>185736</xdr:rowOff>
    </xdr:from>
    <xdr:to>
      <xdr:col>5</xdr:col>
      <xdr:colOff>523875</xdr:colOff>
      <xdr:row>30</xdr:row>
      <xdr:rowOff>47625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611B15F7-B094-4545-9903-5538D8ACFA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30</xdr:row>
      <xdr:rowOff>138112</xdr:rowOff>
    </xdr:from>
    <xdr:to>
      <xdr:col>5</xdr:col>
      <xdr:colOff>552450</xdr:colOff>
      <xdr:row>49</xdr:row>
      <xdr:rowOff>171450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E6284AC-DEE4-40EA-92B0-9A7A9AD7B1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52386</xdr:rowOff>
    </xdr:from>
    <xdr:to>
      <xdr:col>5</xdr:col>
      <xdr:colOff>542925</xdr:colOff>
      <xdr:row>28</xdr:row>
      <xdr:rowOff>171450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E504B99-DB79-4715-8592-48E41AB089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10</xdr:row>
      <xdr:rowOff>100011</xdr:rowOff>
    </xdr:from>
    <xdr:to>
      <xdr:col>3</xdr:col>
      <xdr:colOff>1162050</xdr:colOff>
      <xdr:row>27</xdr:row>
      <xdr:rowOff>114300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E78B1AC-1C29-43C0-B27D-E0F5560F3A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14286</xdr:rowOff>
    </xdr:from>
    <xdr:to>
      <xdr:col>2</xdr:col>
      <xdr:colOff>1295400</xdr:colOff>
      <xdr:row>40</xdr:row>
      <xdr:rowOff>19050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DA34C8ED-6966-42D5-B34A-27B6CB6C6F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1143000</xdr:colOff>
      <xdr:row>12</xdr:row>
      <xdr:rowOff>85725</xdr:rowOff>
    </xdr:from>
    <xdr:to>
      <xdr:col>9</xdr:col>
      <xdr:colOff>561975</xdr:colOff>
      <xdr:row>35</xdr:row>
      <xdr:rowOff>128587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479D52C-CBB1-4565-9B1A-A3BD2D3E7E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247649</xdr:colOff>
      <xdr:row>40</xdr:row>
      <xdr:rowOff>138112</xdr:rowOff>
    </xdr:from>
    <xdr:to>
      <xdr:col>3</xdr:col>
      <xdr:colOff>114299</xdr:colOff>
      <xdr:row>55</xdr:row>
      <xdr:rowOff>23812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8E72EE8-C37F-4D98-B78C-F58023042D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anco" refreshedDate="44596.70235428241" createdVersion="7" refreshedVersion="7" minRefreshableVersion="3" recordCount="226" xr:uid="{C274C117-A133-470F-AA41-4C10735E0D72}">
  <cacheSource type="worksheet">
    <worksheetSource ref="A1:AO227" sheet="tutti questionari"/>
  </cacheSource>
  <cacheFields count="41">
    <cacheField name="ID" numFmtId="0">
      <sharedItems containsSemiMixedTypes="0" containsString="0" containsNumber="1" containsInteger="1" minValue="137" maxValue="912"/>
    </cacheField>
    <cacheField name="Comune residenza intervistato" numFmtId="0">
      <sharedItems count="7">
        <s v="Villar Dora"/>
        <s v="Avigliana" u="1"/>
        <s v="Caselette" u="1"/>
        <s v="Sant'Ambrogio" u="1"/>
        <s v="Buttigliera Alta" u="1"/>
        <s v="Rubiana" u="1"/>
        <s v="Almese" u="1"/>
      </sharedItems>
    </cacheField>
    <cacheField name="1.2 Sesso intervistato" numFmtId="0">
      <sharedItems containsBlank="1"/>
    </cacheField>
    <cacheField name="1.2 Età intervistato" numFmtId="0">
      <sharedItems containsString="0" containsBlank="1" containsNumber="1" containsInteger="1" minValue="50" maxValue="85" count="9">
        <n v="70"/>
        <n v="60"/>
        <n v="50"/>
        <n v="55"/>
        <n v="65"/>
        <n v="75"/>
        <n v="80"/>
        <n v="85"/>
        <m/>
      </sharedItems>
    </cacheField>
    <cacheField name="1.3 Componenti della famiglia" numFmtId="0">
      <sharedItems containsString="0" containsBlank="1" containsNumber="1" containsInteger="1" minValue="1" maxValue="4" count="5">
        <n v="1"/>
        <n v="2"/>
        <n v="4"/>
        <n v="3"/>
        <m/>
      </sharedItems>
    </cacheField>
    <cacheField name="1.4 Con chi abiti attualmente?" numFmtId="0">
      <sharedItems containsBlank="1"/>
    </cacheField>
    <cacheField name="1.5 La casa è: (Proprietà - Affitto)" numFmtId="0">
      <sharedItems containsBlank="1"/>
    </cacheField>
    <cacheField name="2.1 Quante persone hanno un reddito in famiglia" numFmtId="0">
      <sharedItems containsString="0" containsBlank="1" containsNumber="1" containsInteger="1" minValue="1" maxValue="4" count="5">
        <n v="1"/>
        <n v="2"/>
        <n v="3"/>
        <m/>
        <n v="4" u="1"/>
      </sharedItems>
    </cacheField>
    <cacheField name="2.2 Nella tua famiglia ci sono (possibili più risposte): OCcupati" numFmtId="0">
      <sharedItems containsBlank="1"/>
    </cacheField>
    <cacheField name="2.2 Nella tua famiglia ci sono (possibili più risposte): Disoccupati" numFmtId="0">
      <sharedItems containsBlank="1"/>
    </cacheField>
    <cacheField name="2.2 Nella tua famiglia ci sono (possibili più risposte): Figlia a carico" numFmtId="0">
      <sharedItems containsBlank="1"/>
    </cacheField>
    <cacheField name="2.2 Nella tua famiglia ci sono (possibili più risposte):Pensionati" numFmtId="0">
      <sharedItems containsBlank="1"/>
    </cacheField>
    <cacheField name="2.2 Nella tua famiglia ci sono (possibili più risposte): Minori" numFmtId="0">
      <sharedItems containsBlank="1"/>
    </cacheField>
    <cacheField name="2.2 Nella tua famiglia ci sono (possibili più risposte): Non Autosufficienti" numFmtId="0">
      <sharedItems containsBlank="1"/>
    </cacheField>
    <cacheField name="2.2 Nella tua famiglia ci sono (possibili più risposte): Persone in RSA" numFmtId="0">
      <sharedItems containsNonDate="0" containsString="0" containsBlank="1"/>
    </cacheField>
    <cacheField name="2.3 Qual è il reddito mensile della tua famiglia?" numFmtId="0">
      <sharedItems containsString="0" containsBlank="1" containsNumber="1" containsInteger="1" minValue="500" maxValue="5000" count="10">
        <n v="2500"/>
        <n v="1500"/>
        <n v="5000"/>
        <n v="3000"/>
        <n v="4000"/>
        <n v="3500"/>
        <n v="1000"/>
        <n v="2000"/>
        <n v="500"/>
        <m/>
      </sharedItems>
    </cacheField>
    <cacheField name="3.1 Il reddito mensile è sufficiente per affrontare le spese ordinarie?" numFmtId="0">
      <sharedItems containsBlank="1" count="3">
        <s v="SI"/>
        <s v="NO"/>
        <m/>
      </sharedItems>
    </cacheField>
    <cacheField name="Se no, per quali di queste spese?" numFmtId="0">
      <sharedItems containsBlank="1"/>
    </cacheField>
    <cacheField name="3.2 il reddito mensile è sufficiente per affrontare le spese straordinarie (es. lavatrice, ecc.)?" numFmtId="0">
      <sharedItems containsBlank="1" count="3">
        <s v="SI"/>
        <s v="NO"/>
        <m/>
      </sharedItems>
    </cacheField>
    <cacheField name="4.1 Qualcuno della tua famiglia ha perso il lavoro o in cassa integrazione causa Covid-19?" numFmtId="0">
      <sharedItems containsBlank="1"/>
    </cacheField>
    <cacheField name="Se sì, vista la nuova condizione economica del tuo nucleo famigliare come ti consideri" numFmtId="0">
      <sharedItems containsBlank="1"/>
    </cacheField>
    <cacheField name="4.2 il reddito mensile è sufficiente per affrontare le spese straordinarie derivanti dal covid?" numFmtId="0">
      <sharedItems containsBlank="1"/>
    </cacheField>
    <cacheField name="4.3 Hai ricevuto contributi straordinari legati all’emergenza Covid-19?" numFmtId="0">
      <sharedItems containsBlank="1" count="3">
        <s v="NO"/>
        <s v="SI"/>
        <m/>
      </sharedItems>
    </cacheField>
    <cacheField name="Se sì, da chi?" numFmtId="0">
      <sharedItems containsBlank="1" count="5">
        <m/>
        <s v="ST"/>
        <s v="RE"/>
        <s v="CO"/>
        <s v="IS" u="1"/>
      </sharedItems>
    </cacheField>
    <cacheField name="4.4 Hai ricevuto prestiti per affrontare le spese?" numFmtId="0">
      <sharedItems containsBlank="1"/>
    </cacheField>
    <cacheField name="Se sì, da chi?2" numFmtId="0">
      <sharedItems containsBlank="1"/>
    </cacheField>
    <cacheField name="4.5 Se il reddito non è sufficiente a cosa hai rinunciato o rinunceresti?" numFmtId="0">
      <sharedItems containsBlank="1"/>
    </cacheField>
    <cacheField name="5.1 In questa situazione di pandemia hai avuto bisogno di assistenza sanitaria?" numFmtId="0">
      <sharedItems containsBlank="1" count="6">
        <s v="NO"/>
        <s v="PS"/>
        <s v="ME"/>
        <s v="AL"/>
        <s v="PO"/>
        <m/>
      </sharedItems>
    </cacheField>
    <cacheField name="5.2 Quale valutazione dai alla qualità dell’assistenza sanitaria territoriale?" numFmtId="0">
      <sharedItems containsBlank="1" count="5">
        <s v="BU"/>
        <s v="SU"/>
        <s v="SC"/>
        <s v="MB"/>
        <m/>
      </sharedItems>
    </cacheField>
    <cacheField name="Con quante potresti dire di avere relazioni di buon vicinato" numFmtId="0">
      <sharedItems containsString="0" containsBlank="1" containsNumber="1" containsInteger="1" minValue="0" maxValue="3"/>
    </cacheField>
    <cacheField name="Quante consideri amici intimi" numFmtId="0">
      <sharedItems containsString="0" containsBlank="1" containsNumber="1" containsInteger="1" minValue="0" maxValue="2"/>
    </cacheField>
    <cacheField name="Con quante saresti a tuo agio a chiedere un prestito" numFmtId="0">
      <sharedItems containsString="0" containsBlank="1" containsNumber="1" containsInteger="1" minValue="0" maxValue="2"/>
    </cacheField>
    <cacheField name="Con quante a parlare di un problema personale" numFmtId="0">
      <sharedItems containsString="0" containsBlank="1" containsNumber="1" containsInteger="1" minValue="0" maxValue="3"/>
    </cacheField>
    <cacheField name="A quante chiederesti aiuto in caso di malore improvviso" numFmtId="0">
      <sharedItems containsString="0" containsBlank="1" containsNumber="1" containsInteger="1" minValue="0" maxValue="3"/>
    </cacheField>
    <cacheField name="A quante chiederesti aiuto in caso di impedimento fisico" numFmtId="0">
      <sharedItems containsString="0" containsBlank="1" containsNumber="1" containsInteger="1" minValue="0" maxValue="3"/>
    </cacheField>
    <cacheField name="tipologia del questionario" numFmtId="0">
      <sharedItems/>
    </cacheField>
    <cacheField name="Altro tipo di note" numFmtId="0">
      <sharedItems containsBlank="1"/>
    </cacheField>
    <cacheField name="validità e note" numFmtId="0">
      <sharedItems containsBlank="1"/>
    </cacheField>
    <cacheField name="ora e ora" numFmtId="22">
      <sharedItems containsSemiMixedTypes="0" containsNonDate="0" containsDate="1" containsString="0" minDate="2021-11-02T16:40:10" maxDate="2022-01-26T13:22:15"/>
    </cacheField>
    <cacheField name="Indirizzo IP" numFmtId="0">
      <sharedItems containsMixedTypes="1" containsNumber="1" containsInteger="1" minValue="37162133217" maxValue="178255187252"/>
    </cacheField>
    <cacheField name="€ pro cap" numFmtId="0">
      <sharedItems containsSemiMixedTypes="0" containsString="0" containsNumber="1" minValue="0" maxValue="5000" count="25">
        <n v="2500"/>
        <n v="1250"/>
        <n v="375"/>
        <n v="5000"/>
        <n v="750"/>
        <n v="2000"/>
        <n v="875"/>
        <n v="1000"/>
        <n v="666.66666666666663"/>
        <n v="1500"/>
        <n v="1666.6666666666667"/>
        <n v="1750"/>
        <n v="500"/>
        <n v="625"/>
        <n v="0"/>
        <n v="1333.3333333333333"/>
        <n v="1166.6666666666667"/>
        <n v="250"/>
        <n v="125" u="1"/>
        <n v="333.33333333333331" u="1"/>
        <n v="3000" u="1"/>
        <n v="166.66666666666666" u="1"/>
        <n v="4000" u="1"/>
        <n v="3500" u="1"/>
        <n v="833.33333333333337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anco" refreshedDate="44596.702355092595" createdVersion="7" refreshedVersion="7" minRefreshableVersion="3" recordCount="48" xr:uid="{93198310-9078-44BA-9E62-24B3FC4E44D0}">
  <cacheSource type="worksheet">
    <worksheetSource ref="A1:AN49" sheet="eliminati"/>
  </cacheSource>
  <cacheFields count="40">
    <cacheField name="ID" numFmtId="0">
      <sharedItems containsSemiMixedTypes="0" containsString="0" containsNumber="1" containsInteger="1" minValue="10" maxValue="450"/>
    </cacheField>
    <cacheField name="Comune residenza intervistato" numFmtId="0">
      <sharedItems containsBlank="1" count="7">
        <s v="Caselette"/>
        <m/>
        <s v="Almese"/>
        <s v="Avigliana"/>
        <s v="Buttigliera Alta"/>
        <s v="Villar Dora"/>
        <s v="Rubiana"/>
      </sharedItems>
    </cacheField>
    <cacheField name="1.2 Sesso intervistato" numFmtId="0">
      <sharedItems containsBlank="1"/>
    </cacheField>
    <cacheField name="1.2 Età intervistato" numFmtId="0">
      <sharedItems containsString="0" containsBlank="1" containsNumber="1" containsInteger="1" minValue="50" maxValue="85"/>
    </cacheField>
    <cacheField name="1.3 Componenti della famiglia" numFmtId="0">
      <sharedItems containsString="0" containsBlank="1" containsNumber="1" containsInteger="1" minValue="1" maxValue="4"/>
    </cacheField>
    <cacheField name="1.4 Con chi abiti attualmente?" numFmtId="0">
      <sharedItems containsBlank="1"/>
    </cacheField>
    <cacheField name="1.5 La casa è: (Proprietà - Affitto)" numFmtId="0">
      <sharedItems containsBlank="1"/>
    </cacheField>
    <cacheField name="2.1 Quante persone hanno un reddito in famiglia" numFmtId="0">
      <sharedItems containsString="0" containsBlank="1" containsNumber="1" containsInteger="1" minValue="1" maxValue="3"/>
    </cacheField>
    <cacheField name="2.2 Nella tua famiglia ci sono (possibili più risposte): OCcupati" numFmtId="0">
      <sharedItems containsBlank="1"/>
    </cacheField>
    <cacheField name="2.2 Nella tua famiglia ci sono (possibili più risposte): Disoccupati" numFmtId="0">
      <sharedItems containsBlank="1"/>
    </cacheField>
    <cacheField name="2.2 Nella tua famiglia ci sono (possibili più risposte): Figlia a carico" numFmtId="0">
      <sharedItems containsBlank="1"/>
    </cacheField>
    <cacheField name="2.2 Nella tua famiglia ci sono (possibili più risposte):Pensionati" numFmtId="0">
      <sharedItems containsBlank="1"/>
    </cacheField>
    <cacheField name="2.2 Nella tua famiglia ci sono (possibili più risposte): Minori" numFmtId="0">
      <sharedItems containsBlank="1"/>
    </cacheField>
    <cacheField name="2.2 Nella tua famiglia ci sono (possibili più risposte): Non Autosufficienti" numFmtId="0">
      <sharedItems containsBlank="1"/>
    </cacheField>
    <cacheField name="2.2 Nella tua famiglia ci sono (possibili più risposte): Persone in RSA" numFmtId="0">
      <sharedItems containsNonDate="0" containsString="0" containsBlank="1"/>
    </cacheField>
    <cacheField name="2.3 Qual è il reddito mensile della tua famiglia?" numFmtId="0">
      <sharedItems containsString="0" containsBlank="1" containsNumber="1" containsInteger="1" minValue="500" maxValue="5000"/>
    </cacheField>
    <cacheField name="3.1 Il reddito mensile è sufficiente per affrontare le spese ordinarie?" numFmtId="0">
      <sharedItems containsBlank="1"/>
    </cacheField>
    <cacheField name="Se no, per quali di queste spese?" numFmtId="0">
      <sharedItems containsBlank="1"/>
    </cacheField>
    <cacheField name="3.2 il reddito mensile è sufficiente per affrontare le spese straordinarie (es. lavatrice, ecc.)?" numFmtId="0">
      <sharedItems containsBlank="1"/>
    </cacheField>
    <cacheField name="4.1 Qualcuno della tua famiglia ha perso il lavoro o in cassa integrazione causa Covid-19?" numFmtId="0">
      <sharedItems containsBlank="1"/>
    </cacheField>
    <cacheField name="Se sì, vista la nuova condizione economica del tuo nucleo famigliare come ti consideri" numFmtId="0">
      <sharedItems containsBlank="1"/>
    </cacheField>
    <cacheField name="4.2 il reddito mensile è sufficiente per affrontare le spese straordinarie derivanti dal covid?" numFmtId="0">
      <sharedItems containsBlank="1"/>
    </cacheField>
    <cacheField name="4.3 Hai ricevuto contributi straordinari legati all’emergenza Covid-19?" numFmtId="0">
      <sharedItems containsBlank="1"/>
    </cacheField>
    <cacheField name="Se sì, da chi?" numFmtId="0">
      <sharedItems containsBlank="1"/>
    </cacheField>
    <cacheField name="4.4 Hai ricevuto prestiti per affrontare le spese?" numFmtId="0">
      <sharedItems containsBlank="1"/>
    </cacheField>
    <cacheField name="Se sì, da chi?2" numFmtId="0">
      <sharedItems containsBlank="1"/>
    </cacheField>
    <cacheField name="4.5 Se il reddito non è sufficiente a cosa hai rinunciato o rinunceresti?" numFmtId="0">
      <sharedItems containsBlank="1"/>
    </cacheField>
    <cacheField name="5.1 In questa situazione di pandemia hai avuto bisogno di assistenza sanitaria?" numFmtId="0">
      <sharedItems containsBlank="1"/>
    </cacheField>
    <cacheField name="5.2 Quale valutazione dai alla qualità dell’assistenza sanitaria territoriale?" numFmtId="0">
      <sharedItems containsBlank="1"/>
    </cacheField>
    <cacheField name="Con quante potresti dire di avere relazioni di buon vicinato" numFmtId="0">
      <sharedItems containsString="0" containsBlank="1" containsNumber="1" containsInteger="1" minValue="0" maxValue="3"/>
    </cacheField>
    <cacheField name="Quante consideri amici intimi" numFmtId="0">
      <sharedItems containsString="0" containsBlank="1" containsNumber="1" containsInteger="1" minValue="0" maxValue="3"/>
    </cacheField>
    <cacheField name="Con quante saresti a tuo agio a chiedere un prestito" numFmtId="0">
      <sharedItems containsString="0" containsBlank="1" containsNumber="1" containsInteger="1" minValue="0" maxValue="3"/>
    </cacheField>
    <cacheField name="Con quante a parlare di un problema personale" numFmtId="0">
      <sharedItems containsString="0" containsBlank="1" containsNumber="1" containsInteger="1" minValue="0" maxValue="3"/>
    </cacheField>
    <cacheField name="A quante chiederesti aiuto in caso di malore improvviso" numFmtId="0">
      <sharedItems containsString="0" containsBlank="1" containsNumber="1" containsInteger="1" minValue="0" maxValue="3"/>
    </cacheField>
    <cacheField name="A quante chiederesti aiuto in caso di impedimento fisico" numFmtId="0">
      <sharedItems containsString="0" containsBlank="1" containsNumber="1" containsInteger="1" minValue="0" maxValue="3"/>
    </cacheField>
    <cacheField name="tipologia del questionario" numFmtId="0">
      <sharedItems/>
    </cacheField>
    <cacheField name="Altro tipo di note" numFmtId="0">
      <sharedItems/>
    </cacheField>
    <cacheField name="validità e note" numFmtId="0">
      <sharedItems/>
    </cacheField>
    <cacheField name="ora e ora" numFmtId="22">
      <sharedItems containsSemiMixedTypes="0" containsNonDate="0" containsDate="1" containsString="0" minDate="2021-10-19T13:54:21" maxDate="2022-01-01T19:42:30"/>
    </cacheField>
    <cacheField name="Indirizzo IP" numFmtId="0">
      <sharedItems containsMixedTypes="1" containsNumber="1" containsInteger="1" minValue="51182105197" maxValue="17825518725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anco" refreshedDate="44596.731662847225" createdVersion="7" refreshedVersion="7" minRefreshableVersion="3" recordCount="227" xr:uid="{5739AAC1-0320-4A79-AD17-C7EEAF9B2913}">
  <cacheSource type="worksheet">
    <worksheetSource ref="A1:AO228" sheet="tutti questionari"/>
  </cacheSource>
  <cacheFields count="41">
    <cacheField name="ID" numFmtId="0">
      <sharedItems containsString="0" containsBlank="1" containsNumber="1" containsInteger="1" minValue="137" maxValue="912"/>
    </cacheField>
    <cacheField name="Comune residenza intervistato" numFmtId="0">
      <sharedItems containsBlank="1"/>
    </cacheField>
    <cacheField name="1.2 Sesso intervistato" numFmtId="0">
      <sharedItems containsBlank="1"/>
    </cacheField>
    <cacheField name="1.2 Età intervistato" numFmtId="0">
      <sharedItems containsString="0" containsBlank="1" containsNumber="1" containsInteger="1" minValue="50" maxValue="85"/>
    </cacheField>
    <cacheField name="1.3 Componenti della famiglia" numFmtId="0">
      <sharedItems containsString="0" containsBlank="1" containsNumber="1" containsInteger="1" minValue="1" maxValue="432" count="6">
        <n v="1"/>
        <n v="2"/>
        <n v="4"/>
        <n v="3"/>
        <m/>
        <n v="432" u="1"/>
      </sharedItems>
    </cacheField>
    <cacheField name="1.4 Con chi abiti attualmente?" numFmtId="0">
      <sharedItems containsBlank="1"/>
    </cacheField>
    <cacheField name="1.5 La casa è: (Proprietà - Affitto)" numFmtId="0">
      <sharedItems containsBlank="1"/>
    </cacheField>
    <cacheField name="2.1 Quante persone hanno un reddito in famiglia" numFmtId="0">
      <sharedItems containsString="0" containsBlank="1" containsNumber="1" containsInteger="1" minValue="1" maxValue="3"/>
    </cacheField>
    <cacheField name="2.2 Nella tua famiglia ci sono (possibili più risposte): OCcupati" numFmtId="0">
      <sharedItems containsBlank="1"/>
    </cacheField>
    <cacheField name="2.2 Nella tua famiglia ci sono (possibili più risposte): Disoccupati" numFmtId="0">
      <sharedItems containsBlank="1"/>
    </cacheField>
    <cacheField name="2.2 Nella tua famiglia ci sono (possibili più risposte): Figlia a carico" numFmtId="0">
      <sharedItems containsBlank="1"/>
    </cacheField>
    <cacheField name="2.2 Nella tua famiglia ci sono (possibili più risposte):Pensionati" numFmtId="0">
      <sharedItems containsBlank="1"/>
    </cacheField>
    <cacheField name="2.2 Nella tua famiglia ci sono (possibili più risposte): Minori" numFmtId="0">
      <sharedItems containsBlank="1"/>
    </cacheField>
    <cacheField name="2.2 Nella tua famiglia ci sono (possibili più risposte): Non Autosufficienti" numFmtId="0">
      <sharedItems containsBlank="1"/>
    </cacheField>
    <cacheField name="2.2 Nella tua famiglia ci sono (possibili più risposte): Persone in RSA" numFmtId="0">
      <sharedItems containsNonDate="0" containsString="0" containsBlank="1"/>
    </cacheField>
    <cacheField name="2.3 Qual è il reddito mensile della tua famiglia?" numFmtId="0">
      <sharedItems containsString="0" containsBlank="1" containsNumber="1" containsInteger="1" minValue="500" maxValue="5000"/>
    </cacheField>
    <cacheField name="3.1 Il reddito mensile è sufficiente per affrontare le spese ordinarie?" numFmtId="0">
      <sharedItems containsBlank="1"/>
    </cacheField>
    <cacheField name="Se no, per quali di queste spese?" numFmtId="0">
      <sharedItems containsBlank="1"/>
    </cacheField>
    <cacheField name="3.2 il reddito mensile è sufficiente per affrontare le spese straordinarie (es. lavatrice, ecc.)?" numFmtId="0">
      <sharedItems containsBlank="1"/>
    </cacheField>
    <cacheField name="4.1 Qualcuno della tua famiglia ha perso il lavoro o in cassa integrazione causa Covid-19?" numFmtId="0">
      <sharedItems containsBlank="1"/>
    </cacheField>
    <cacheField name="Se sì, vista la nuova condizione economica del tuo nucleo famigliare come ti consideri" numFmtId="0">
      <sharedItems containsBlank="1"/>
    </cacheField>
    <cacheField name="4.2 il reddito mensile è sufficiente per affrontare le spese straordinarie derivanti dal covid?" numFmtId="0">
      <sharedItems containsBlank="1"/>
    </cacheField>
    <cacheField name="4.3 Hai ricevuto contributi straordinari legati all’emergenza Covid-19?" numFmtId="0">
      <sharedItems containsBlank="1"/>
    </cacheField>
    <cacheField name="Se sì, da chi?" numFmtId="0">
      <sharedItems containsBlank="1"/>
    </cacheField>
    <cacheField name="4.4 Hai ricevuto prestiti per affrontare le spese?" numFmtId="0">
      <sharedItems containsBlank="1"/>
    </cacheField>
    <cacheField name="Se sì, da chi?2" numFmtId="0">
      <sharedItems containsBlank="1"/>
    </cacheField>
    <cacheField name="4.5 Se il reddito non è sufficiente a cosa hai rinunciato o rinunceresti?" numFmtId="0">
      <sharedItems containsBlank="1"/>
    </cacheField>
    <cacheField name="5.1 In questa situazione di pandemia hai avuto bisogno di assistenza sanitaria?" numFmtId="0">
      <sharedItems containsBlank="1"/>
    </cacheField>
    <cacheField name="5.2 Quale valutazione dai alla qualità dell’assistenza sanitaria territoriale?" numFmtId="0">
      <sharedItems containsBlank="1"/>
    </cacheField>
    <cacheField name="Con quante potresti dire di avere relazioni di buon vicinato" numFmtId="0">
      <sharedItems containsString="0" containsBlank="1" containsNumber="1" containsInteger="1" minValue="0" maxValue="3"/>
    </cacheField>
    <cacheField name="Quante consideri amici intimi" numFmtId="0">
      <sharedItems containsString="0" containsBlank="1" containsNumber="1" containsInteger="1" minValue="0" maxValue="2"/>
    </cacheField>
    <cacheField name="Con quante saresti a tuo agio a chiedere un prestito" numFmtId="0">
      <sharedItems containsString="0" containsBlank="1" containsNumber="1" containsInteger="1" minValue="0" maxValue="2"/>
    </cacheField>
    <cacheField name="Con quante a parlare di un problema personale" numFmtId="0">
      <sharedItems containsString="0" containsBlank="1" containsNumber="1" containsInteger="1" minValue="0" maxValue="3"/>
    </cacheField>
    <cacheField name="A quante chiederesti aiuto in caso di malore improvviso" numFmtId="0">
      <sharedItems containsString="0" containsBlank="1" containsNumber="1" containsInteger="1" minValue="0" maxValue="3"/>
    </cacheField>
    <cacheField name="A quante chiederesti aiuto in caso di impedimento fisico" numFmtId="0">
      <sharedItems containsString="0" containsBlank="1" containsNumber="1" containsInteger="1" minValue="0" maxValue="3"/>
    </cacheField>
    <cacheField name="tipologia del questionario" numFmtId="0">
      <sharedItems containsBlank="1"/>
    </cacheField>
    <cacheField name="Altro tipo di note" numFmtId="0">
      <sharedItems containsBlank="1"/>
    </cacheField>
    <cacheField name="validità e note" numFmtId="0">
      <sharedItems containsBlank="1"/>
    </cacheField>
    <cacheField name="ora e ora" numFmtId="0">
      <sharedItems containsNonDate="0" containsDate="1" containsString="0" containsBlank="1" minDate="2021-11-02T16:40:10" maxDate="2022-01-26T13:22:15"/>
    </cacheField>
    <cacheField name="Indirizzo IP" numFmtId="0">
      <sharedItems containsBlank="1" containsMixedTypes="1" containsNumber="1" containsInteger="1" minValue="37162133217" maxValue="178255187252"/>
    </cacheField>
    <cacheField name="€ pro cap" numFmtId="0">
      <sharedItems containsString="0" containsBlank="1" containsNumber="1" minValue="0" maxValue="5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6">
  <r>
    <n v="137"/>
    <x v="0"/>
    <s v="M"/>
    <x v="0"/>
    <x v="0"/>
    <s v="SO"/>
    <s v="P"/>
    <x v="0"/>
    <m/>
    <m/>
    <m/>
    <s v="PE"/>
    <m/>
    <m/>
    <m/>
    <x v="0"/>
    <x v="0"/>
    <m/>
    <x v="0"/>
    <s v="NO"/>
    <m/>
    <s v="SI"/>
    <x v="0"/>
    <x v="0"/>
    <s v="NO"/>
    <m/>
    <m/>
    <x v="0"/>
    <x v="0"/>
    <n v="2"/>
    <n v="0"/>
    <n v="0"/>
    <n v="0"/>
    <n v="2"/>
    <n v="2"/>
    <s v="online"/>
    <m/>
    <m/>
    <d v="2021-11-02T16:40:10"/>
    <s v="151.82.222.245"/>
    <x v="0"/>
  </r>
  <r>
    <n v="143"/>
    <x v="0"/>
    <s v="F"/>
    <x v="1"/>
    <x v="1"/>
    <s v="CO"/>
    <s v="P"/>
    <x v="1"/>
    <s v="OC"/>
    <m/>
    <m/>
    <m/>
    <m/>
    <m/>
    <m/>
    <x v="0"/>
    <x v="1"/>
    <s v="SA"/>
    <x v="1"/>
    <s v="NO"/>
    <m/>
    <s v="NO"/>
    <x v="0"/>
    <x v="0"/>
    <s v="SI"/>
    <s v="BA"/>
    <m/>
    <x v="1"/>
    <x v="0"/>
    <n v="1"/>
    <n v="0"/>
    <n v="0"/>
    <n v="0"/>
    <n v="1"/>
    <n v="0"/>
    <s v="online"/>
    <m/>
    <m/>
    <d v="2021-11-03T08:58:07"/>
    <s v="37.179.20.29"/>
    <x v="1"/>
  </r>
  <r>
    <n v="145"/>
    <x v="0"/>
    <s v="M"/>
    <x v="2"/>
    <x v="1"/>
    <s v="CO"/>
    <s v="P"/>
    <x v="1"/>
    <s v="OC"/>
    <m/>
    <m/>
    <m/>
    <m/>
    <m/>
    <m/>
    <x v="0"/>
    <x v="1"/>
    <s v="SA"/>
    <x v="1"/>
    <s v="NO"/>
    <s v="IN"/>
    <s v="NO"/>
    <x v="0"/>
    <x v="0"/>
    <s v="SI"/>
    <s v="BA"/>
    <s v="VE"/>
    <x v="2"/>
    <x v="0"/>
    <n v="1"/>
    <n v="0"/>
    <n v="0"/>
    <n v="0"/>
    <n v="1"/>
    <n v="0"/>
    <s v="online"/>
    <m/>
    <m/>
    <d v="2021-11-03T12:34:00"/>
    <s v="37.179.20.29"/>
    <x v="1"/>
  </r>
  <r>
    <n v="146"/>
    <x v="0"/>
    <s v="M"/>
    <x v="3"/>
    <x v="2"/>
    <s v="CF"/>
    <s v="P"/>
    <x v="0"/>
    <m/>
    <s v="DI"/>
    <s v="FI"/>
    <m/>
    <m/>
    <m/>
    <m/>
    <x v="1"/>
    <x v="1"/>
    <s v="AL"/>
    <x v="1"/>
    <s v="SI"/>
    <s v="IN"/>
    <s v="SI"/>
    <x v="0"/>
    <x v="0"/>
    <s v="NO"/>
    <m/>
    <s v="VE"/>
    <x v="0"/>
    <x v="0"/>
    <n v="2"/>
    <n v="1"/>
    <n v="0"/>
    <n v="0"/>
    <n v="1"/>
    <n v="1"/>
    <s v="online"/>
    <m/>
    <m/>
    <d v="2021-11-03T16:48:00"/>
    <s v="79.40.204.80"/>
    <x v="2"/>
  </r>
  <r>
    <n v="166"/>
    <x v="0"/>
    <s v="M"/>
    <x v="0"/>
    <x v="0"/>
    <s v="SO"/>
    <s v="P"/>
    <x v="0"/>
    <s v="OC"/>
    <m/>
    <m/>
    <s v="PE"/>
    <m/>
    <m/>
    <m/>
    <x v="2"/>
    <x v="0"/>
    <m/>
    <x v="1"/>
    <s v="NO"/>
    <s v="BU"/>
    <s v="SI"/>
    <x v="0"/>
    <x v="0"/>
    <s v="NO"/>
    <m/>
    <m/>
    <x v="0"/>
    <x v="0"/>
    <n v="0"/>
    <n v="0"/>
    <n v="0"/>
    <n v="0"/>
    <n v="0"/>
    <n v="0"/>
    <s v="online"/>
    <m/>
    <m/>
    <d v="2021-11-06T13:53:14"/>
    <s v="49.236.32.160"/>
    <x v="3"/>
  </r>
  <r>
    <n v="168"/>
    <x v="0"/>
    <s v="M"/>
    <x v="2"/>
    <x v="2"/>
    <s v="CF"/>
    <s v="P"/>
    <x v="1"/>
    <s v="OC"/>
    <m/>
    <s v="FI"/>
    <m/>
    <s v="MI"/>
    <m/>
    <m/>
    <x v="3"/>
    <x v="0"/>
    <m/>
    <x v="0"/>
    <s v="SI"/>
    <s v="BU"/>
    <s v="SI"/>
    <x v="1"/>
    <x v="1"/>
    <s v="NO"/>
    <m/>
    <s v="VE"/>
    <x v="2"/>
    <x v="1"/>
    <n v="3"/>
    <n v="1"/>
    <n v="1"/>
    <n v="1"/>
    <n v="1"/>
    <n v="1"/>
    <s v="online"/>
    <m/>
    <m/>
    <d v="2021-11-06T21:02:00"/>
    <s v="185.28.83.27"/>
    <x v="4"/>
  </r>
  <r>
    <n v="171"/>
    <x v="0"/>
    <s v="M"/>
    <x v="4"/>
    <x v="1"/>
    <s v="CO"/>
    <s v="P"/>
    <x v="1"/>
    <s v="OC"/>
    <m/>
    <m/>
    <s v="PE"/>
    <m/>
    <m/>
    <m/>
    <x v="4"/>
    <x v="0"/>
    <m/>
    <x v="0"/>
    <s v="NO"/>
    <m/>
    <s v="SI"/>
    <x v="0"/>
    <x v="0"/>
    <s v="NO"/>
    <m/>
    <m/>
    <x v="0"/>
    <x v="0"/>
    <n v="2"/>
    <n v="0"/>
    <n v="0"/>
    <n v="1"/>
    <n v="3"/>
    <n v="3"/>
    <s v="online"/>
    <m/>
    <m/>
    <d v="2021-11-07T18:14:30"/>
    <s v="146.241.43.208"/>
    <x v="5"/>
  </r>
  <r>
    <n v="172"/>
    <x v="0"/>
    <s v="M"/>
    <x v="3"/>
    <x v="2"/>
    <s v="CF"/>
    <s v="P"/>
    <x v="1"/>
    <s v="OC"/>
    <m/>
    <s v="FI"/>
    <m/>
    <m/>
    <m/>
    <m/>
    <x v="5"/>
    <x v="0"/>
    <m/>
    <x v="0"/>
    <s v="NO"/>
    <m/>
    <s v="SI"/>
    <x v="0"/>
    <x v="0"/>
    <s v="NO"/>
    <m/>
    <s v="AT"/>
    <x v="0"/>
    <x v="1"/>
    <n v="1"/>
    <n v="0"/>
    <n v="0"/>
    <n v="0"/>
    <n v="1"/>
    <n v="1"/>
    <s v="online"/>
    <m/>
    <m/>
    <d v="2021-11-08T08:59:30"/>
    <s v="151.84.159.175"/>
    <x v="6"/>
  </r>
  <r>
    <n v="175"/>
    <x v="0"/>
    <s v="M"/>
    <x v="4"/>
    <x v="0"/>
    <s v="SO"/>
    <s v="P"/>
    <x v="0"/>
    <m/>
    <m/>
    <m/>
    <s v="PE"/>
    <m/>
    <m/>
    <m/>
    <x v="6"/>
    <x v="0"/>
    <m/>
    <x v="1"/>
    <s v="NO"/>
    <m/>
    <s v="NO"/>
    <x v="0"/>
    <x v="0"/>
    <s v="NO"/>
    <m/>
    <s v="VE"/>
    <x v="2"/>
    <x v="1"/>
    <n v="2"/>
    <n v="0"/>
    <n v="0"/>
    <n v="0"/>
    <n v="2"/>
    <n v="2"/>
    <s v="online"/>
    <m/>
    <m/>
    <d v="2021-11-09T09:12:17"/>
    <n v="176200157146"/>
    <x v="7"/>
  </r>
  <r>
    <n v="177"/>
    <x v="0"/>
    <s v="F"/>
    <x v="2"/>
    <x v="3"/>
    <s v="FN"/>
    <s v="A"/>
    <x v="1"/>
    <s v="OC"/>
    <s v="DI"/>
    <m/>
    <m/>
    <m/>
    <m/>
    <m/>
    <x v="7"/>
    <x v="1"/>
    <s v="GA"/>
    <x v="1"/>
    <s v="SI"/>
    <s v="IN"/>
    <s v="NO"/>
    <x v="0"/>
    <x v="0"/>
    <s v="NO"/>
    <m/>
    <s v="VE"/>
    <x v="3"/>
    <x v="2"/>
    <n v="0"/>
    <n v="0"/>
    <n v="0"/>
    <n v="0"/>
    <n v="0"/>
    <n v="0"/>
    <s v="online"/>
    <m/>
    <m/>
    <d v="2021-11-09T10:59:36"/>
    <s v="87.0.25.138"/>
    <x v="8"/>
  </r>
  <r>
    <n v="178"/>
    <x v="0"/>
    <s v="F"/>
    <x v="2"/>
    <x v="3"/>
    <s v="CF"/>
    <s v="P"/>
    <x v="1"/>
    <m/>
    <m/>
    <s v="FI"/>
    <m/>
    <m/>
    <m/>
    <m/>
    <x v="3"/>
    <x v="0"/>
    <s v="AL"/>
    <x v="0"/>
    <s v="NO"/>
    <m/>
    <s v="SI"/>
    <x v="1"/>
    <x v="1"/>
    <s v="NO"/>
    <m/>
    <m/>
    <x v="0"/>
    <x v="0"/>
    <n v="1"/>
    <n v="1"/>
    <n v="0"/>
    <n v="1"/>
    <n v="3"/>
    <n v="2"/>
    <s v="online"/>
    <m/>
    <m/>
    <d v="2021-11-09T16:24:46"/>
    <n v="178255187252"/>
    <x v="7"/>
  </r>
  <r>
    <n v="181"/>
    <x v="0"/>
    <s v="M"/>
    <x v="2"/>
    <x v="0"/>
    <s v="SO"/>
    <s v="P"/>
    <x v="0"/>
    <s v="OC"/>
    <m/>
    <m/>
    <m/>
    <m/>
    <m/>
    <m/>
    <x v="1"/>
    <x v="0"/>
    <m/>
    <x v="1"/>
    <s v="SI"/>
    <s v="IN"/>
    <s v="NO"/>
    <x v="0"/>
    <x v="0"/>
    <s v="NO"/>
    <m/>
    <s v="AT"/>
    <x v="0"/>
    <x v="0"/>
    <n v="3"/>
    <n v="2"/>
    <n v="0"/>
    <n v="1"/>
    <n v="1"/>
    <n v="1"/>
    <s v="online"/>
    <m/>
    <m/>
    <d v="2021-11-09T19:18:09"/>
    <s v="94.125.234.6"/>
    <x v="9"/>
  </r>
  <r>
    <n v="182"/>
    <x v="0"/>
    <s v="M"/>
    <x v="3"/>
    <x v="3"/>
    <s v="CF"/>
    <s v="P"/>
    <x v="0"/>
    <m/>
    <m/>
    <m/>
    <m/>
    <m/>
    <s v="NA"/>
    <m/>
    <x v="2"/>
    <x v="0"/>
    <m/>
    <x v="0"/>
    <s v="NO"/>
    <m/>
    <s v="SI"/>
    <x v="0"/>
    <x v="0"/>
    <s v="NO"/>
    <m/>
    <m/>
    <x v="0"/>
    <x v="0"/>
    <n v="1"/>
    <n v="0"/>
    <n v="0"/>
    <n v="0"/>
    <n v="1"/>
    <n v="1"/>
    <s v="online"/>
    <m/>
    <m/>
    <d v="2021-11-09T22:00:18"/>
    <s v="2.42.82.155"/>
    <x v="10"/>
  </r>
  <r>
    <n v="183"/>
    <x v="0"/>
    <s v="M"/>
    <x v="0"/>
    <x v="1"/>
    <s v="CO"/>
    <s v="A"/>
    <x v="0"/>
    <m/>
    <m/>
    <m/>
    <s v="PE"/>
    <m/>
    <m/>
    <m/>
    <x v="1"/>
    <x v="0"/>
    <m/>
    <x v="0"/>
    <s v="NO"/>
    <m/>
    <s v="SI"/>
    <x v="0"/>
    <x v="0"/>
    <s v="NO"/>
    <m/>
    <s v="VE"/>
    <x v="2"/>
    <x v="2"/>
    <n v="2"/>
    <n v="1"/>
    <n v="0"/>
    <n v="1"/>
    <n v="1"/>
    <n v="0"/>
    <s v="online"/>
    <m/>
    <m/>
    <d v="2021-11-10T08:51:53"/>
    <s v="5.90.235.156"/>
    <x v="4"/>
  </r>
  <r>
    <n v="186"/>
    <x v="0"/>
    <s v="M"/>
    <x v="1"/>
    <x v="2"/>
    <s v="CF"/>
    <s v="P"/>
    <x v="2"/>
    <s v="OC"/>
    <m/>
    <s v="FI"/>
    <m/>
    <m/>
    <m/>
    <m/>
    <x v="2"/>
    <x v="0"/>
    <m/>
    <x v="0"/>
    <s v="SI"/>
    <s v="BU"/>
    <s v="SI"/>
    <x v="0"/>
    <x v="0"/>
    <s v="NO"/>
    <m/>
    <m/>
    <x v="0"/>
    <x v="0"/>
    <n v="3"/>
    <n v="1"/>
    <n v="0"/>
    <n v="1"/>
    <n v="2"/>
    <n v="2"/>
    <s v="online"/>
    <m/>
    <m/>
    <d v="2021-11-10T14:06:12"/>
    <s v="212.162.98.135"/>
    <x v="1"/>
  </r>
  <r>
    <n v="190"/>
    <x v="0"/>
    <s v="M"/>
    <x v="1"/>
    <x v="1"/>
    <s v="CO"/>
    <s v="P"/>
    <x v="0"/>
    <s v="OC"/>
    <s v="DI"/>
    <m/>
    <m/>
    <m/>
    <m/>
    <m/>
    <x v="0"/>
    <x v="0"/>
    <m/>
    <x v="0"/>
    <s v="NO"/>
    <m/>
    <s v="SI"/>
    <x v="1"/>
    <x v="1"/>
    <s v="NO"/>
    <m/>
    <s v="AT"/>
    <x v="2"/>
    <x v="3"/>
    <n v="3"/>
    <n v="2"/>
    <n v="0"/>
    <n v="2"/>
    <n v="2"/>
    <n v="2"/>
    <s v="online"/>
    <m/>
    <m/>
    <d v="2021-11-10T21:18:48"/>
    <s v="151.34.45.98"/>
    <x v="1"/>
  </r>
  <r>
    <n v="191"/>
    <x v="0"/>
    <s v="F"/>
    <x v="1"/>
    <x v="1"/>
    <s v="CO"/>
    <s v="P"/>
    <x v="0"/>
    <m/>
    <s v="DI"/>
    <m/>
    <m/>
    <m/>
    <m/>
    <m/>
    <x v="0"/>
    <x v="0"/>
    <m/>
    <x v="0"/>
    <s v="NO"/>
    <m/>
    <s v="NO"/>
    <x v="0"/>
    <x v="0"/>
    <s v="NO"/>
    <m/>
    <s v="AT"/>
    <x v="2"/>
    <x v="3"/>
    <n v="2"/>
    <n v="1"/>
    <n v="0"/>
    <n v="1"/>
    <n v="2"/>
    <n v="2"/>
    <s v="online"/>
    <m/>
    <m/>
    <d v="2021-11-10T21:20:52"/>
    <s v="151.34.45.98"/>
    <x v="1"/>
  </r>
  <r>
    <n v="194"/>
    <x v="0"/>
    <s v="M"/>
    <x v="0"/>
    <x v="1"/>
    <s v="CO"/>
    <s v="P"/>
    <x v="1"/>
    <m/>
    <m/>
    <m/>
    <s v="PE"/>
    <m/>
    <m/>
    <m/>
    <x v="5"/>
    <x v="0"/>
    <m/>
    <x v="0"/>
    <s v="NO"/>
    <m/>
    <s v="SI"/>
    <x v="0"/>
    <x v="0"/>
    <s v="NO"/>
    <m/>
    <m/>
    <x v="4"/>
    <x v="1"/>
    <n v="2"/>
    <n v="0"/>
    <n v="0"/>
    <n v="1"/>
    <n v="2"/>
    <n v="1"/>
    <s v="online"/>
    <m/>
    <m/>
    <d v="2021-11-11T16:53:35"/>
    <s v="151.46.86.188"/>
    <x v="11"/>
  </r>
  <r>
    <n v="196"/>
    <x v="0"/>
    <s v="M"/>
    <x v="0"/>
    <x v="1"/>
    <s v="CO"/>
    <s v="P"/>
    <x v="1"/>
    <m/>
    <m/>
    <m/>
    <s v="PE"/>
    <m/>
    <m/>
    <m/>
    <x v="0"/>
    <x v="0"/>
    <m/>
    <x v="0"/>
    <s v="NO"/>
    <s v="BU"/>
    <s v="SI"/>
    <x v="0"/>
    <x v="0"/>
    <s v="NO"/>
    <m/>
    <s v="AT"/>
    <x v="0"/>
    <x v="1"/>
    <n v="1"/>
    <n v="1"/>
    <n v="0"/>
    <n v="1"/>
    <n v="1"/>
    <n v="1"/>
    <s v="online"/>
    <m/>
    <m/>
    <d v="2021-11-12T09:32:47"/>
    <s v="151.84.159.175"/>
    <x v="1"/>
  </r>
  <r>
    <n v="198"/>
    <x v="0"/>
    <s v="F"/>
    <x v="5"/>
    <x v="0"/>
    <s v="SO"/>
    <s v="P"/>
    <x v="0"/>
    <m/>
    <m/>
    <m/>
    <s v="PE"/>
    <m/>
    <m/>
    <m/>
    <x v="8"/>
    <x v="1"/>
    <s v="SA"/>
    <x v="1"/>
    <s v="NO"/>
    <m/>
    <s v="NO"/>
    <x v="0"/>
    <x v="0"/>
    <s v="NO"/>
    <m/>
    <s v="VE"/>
    <x v="0"/>
    <x v="2"/>
    <n v="0"/>
    <n v="0"/>
    <n v="0"/>
    <n v="0"/>
    <n v="1"/>
    <n v="1"/>
    <s v="online"/>
    <m/>
    <m/>
    <d v="2021-11-13T16:44:13"/>
    <n v="37162133217"/>
    <x v="12"/>
  </r>
  <r>
    <n v="199"/>
    <x v="0"/>
    <s v="F"/>
    <x v="3"/>
    <x v="0"/>
    <s v="SO"/>
    <s v="A"/>
    <x v="0"/>
    <m/>
    <s v="DI"/>
    <m/>
    <m/>
    <m/>
    <m/>
    <m/>
    <x v="8"/>
    <x v="1"/>
    <s v="CA"/>
    <x v="1"/>
    <s v="NO"/>
    <m/>
    <s v="NO"/>
    <x v="0"/>
    <x v="0"/>
    <s v="SI"/>
    <s v="AL"/>
    <s v="VE"/>
    <x v="0"/>
    <x v="0"/>
    <n v="3"/>
    <n v="0"/>
    <n v="0"/>
    <n v="1"/>
    <n v="1"/>
    <n v="0"/>
    <s v="online"/>
    <m/>
    <m/>
    <d v="2021-11-14T08:44:36"/>
    <s v="79.40.35.97"/>
    <x v="12"/>
  </r>
  <r>
    <n v="200"/>
    <x v="0"/>
    <s v="M"/>
    <x v="3"/>
    <x v="0"/>
    <s v="SO"/>
    <s v="A"/>
    <x v="0"/>
    <s v="OC"/>
    <m/>
    <m/>
    <m/>
    <m/>
    <m/>
    <m/>
    <x v="7"/>
    <x v="0"/>
    <m/>
    <x v="0"/>
    <s v="NO"/>
    <s v="BU"/>
    <s v="SI"/>
    <x v="0"/>
    <x v="0"/>
    <s v="NO"/>
    <m/>
    <m/>
    <x v="0"/>
    <x v="3"/>
    <n v="1"/>
    <n v="1"/>
    <n v="1"/>
    <n v="1"/>
    <n v="1"/>
    <n v="1"/>
    <s v="online"/>
    <m/>
    <m/>
    <d v="2021-11-14T08:58:13"/>
    <s v="79.40.35.97"/>
    <x v="5"/>
  </r>
  <r>
    <n v="204"/>
    <x v="0"/>
    <s v="M"/>
    <x v="4"/>
    <x v="1"/>
    <s v="CO"/>
    <s v="P"/>
    <x v="1"/>
    <s v="OC"/>
    <m/>
    <m/>
    <s v="PE"/>
    <m/>
    <m/>
    <m/>
    <x v="3"/>
    <x v="0"/>
    <m/>
    <x v="1"/>
    <s v="NO"/>
    <m/>
    <s v="NO"/>
    <x v="0"/>
    <x v="0"/>
    <s v="NO"/>
    <m/>
    <s v="AT"/>
    <x v="0"/>
    <x v="1"/>
    <n v="3"/>
    <n v="2"/>
    <n v="1"/>
    <n v="2"/>
    <n v="2"/>
    <n v="2"/>
    <s v="online"/>
    <m/>
    <m/>
    <d v="2021-11-14T12:03:15"/>
    <s v="93.39.140.185"/>
    <x v="9"/>
  </r>
  <r>
    <n v="205"/>
    <x v="0"/>
    <s v="M"/>
    <x v="0"/>
    <x v="1"/>
    <s v="CO"/>
    <s v="P"/>
    <x v="0"/>
    <m/>
    <s v="DI"/>
    <m/>
    <m/>
    <m/>
    <m/>
    <m/>
    <x v="6"/>
    <x v="0"/>
    <m/>
    <x v="0"/>
    <s v="NO"/>
    <m/>
    <s v="NO"/>
    <x v="0"/>
    <x v="0"/>
    <s v="NO"/>
    <m/>
    <s v="VE"/>
    <x v="0"/>
    <x v="0"/>
    <n v="1"/>
    <n v="0"/>
    <n v="0"/>
    <n v="0"/>
    <n v="1"/>
    <n v="1"/>
    <s v="online"/>
    <m/>
    <m/>
    <d v="2021-11-14T13:08:36"/>
    <s v="5.168.167.28"/>
    <x v="12"/>
  </r>
  <r>
    <n v="209"/>
    <x v="0"/>
    <s v="M"/>
    <x v="4"/>
    <x v="2"/>
    <s v="CF"/>
    <s v="P"/>
    <x v="1"/>
    <m/>
    <s v="DI"/>
    <s v="FI"/>
    <s v="PE"/>
    <m/>
    <m/>
    <m/>
    <x v="0"/>
    <x v="0"/>
    <m/>
    <x v="1"/>
    <s v="NO"/>
    <m/>
    <s v="SI"/>
    <x v="0"/>
    <x v="0"/>
    <s v="NO"/>
    <m/>
    <m/>
    <x v="0"/>
    <x v="1"/>
    <n v="2"/>
    <n v="2"/>
    <n v="0"/>
    <n v="2"/>
    <n v="1"/>
    <n v="1"/>
    <s v="online"/>
    <m/>
    <m/>
    <d v="2021-11-15T07:38:24"/>
    <s v="37.183.8.227"/>
    <x v="13"/>
  </r>
  <r>
    <n v="214"/>
    <x v="0"/>
    <s v="M"/>
    <x v="3"/>
    <x v="0"/>
    <s v="SO"/>
    <s v="P"/>
    <x v="0"/>
    <s v="OC"/>
    <m/>
    <m/>
    <m/>
    <m/>
    <m/>
    <m/>
    <x v="7"/>
    <x v="0"/>
    <m/>
    <x v="1"/>
    <s v="SI"/>
    <s v="IN"/>
    <s v="NO"/>
    <x v="0"/>
    <x v="0"/>
    <s v="NO"/>
    <m/>
    <s v="VE"/>
    <x v="0"/>
    <x v="1"/>
    <n v="2"/>
    <n v="0"/>
    <n v="0"/>
    <n v="0"/>
    <n v="0"/>
    <n v="0"/>
    <s v="online"/>
    <m/>
    <m/>
    <d v="2021-11-15T18:13:55"/>
    <s v="93.147.85.159"/>
    <x v="5"/>
  </r>
  <r>
    <n v="215"/>
    <x v="0"/>
    <s v="M"/>
    <x v="3"/>
    <x v="0"/>
    <s v="SO"/>
    <s v="P"/>
    <x v="0"/>
    <s v="OC"/>
    <m/>
    <m/>
    <m/>
    <m/>
    <m/>
    <m/>
    <x v="7"/>
    <x v="0"/>
    <m/>
    <x v="0"/>
    <s v="SI"/>
    <s v="BU"/>
    <s v="SI"/>
    <x v="0"/>
    <x v="0"/>
    <s v="NO"/>
    <m/>
    <s v="VE"/>
    <x v="2"/>
    <x v="3"/>
    <n v="2"/>
    <n v="0"/>
    <n v="0"/>
    <n v="0"/>
    <n v="1"/>
    <n v="1"/>
    <s v="online"/>
    <m/>
    <m/>
    <d v="2021-11-16T15:45:28"/>
    <s v="185.125.224.47"/>
    <x v="5"/>
  </r>
  <r>
    <n v="216"/>
    <x v="0"/>
    <s v="F"/>
    <x v="2"/>
    <x v="2"/>
    <s v="CF"/>
    <s v="P"/>
    <x v="1"/>
    <s v="OC"/>
    <m/>
    <s v="FI"/>
    <m/>
    <s v="MI"/>
    <m/>
    <m/>
    <x v="3"/>
    <x v="0"/>
    <m/>
    <x v="0"/>
    <s v="NO"/>
    <m/>
    <s v="SI"/>
    <x v="0"/>
    <x v="0"/>
    <s v="NO"/>
    <m/>
    <m/>
    <x v="1"/>
    <x v="2"/>
    <n v="2"/>
    <n v="0"/>
    <n v="0"/>
    <n v="0"/>
    <n v="1"/>
    <n v="1"/>
    <s v="online"/>
    <m/>
    <m/>
    <d v="2021-11-16T23:12:46"/>
    <s v="151.34.190.187"/>
    <x v="4"/>
  </r>
  <r>
    <n v="220"/>
    <x v="0"/>
    <s v="M"/>
    <x v="3"/>
    <x v="2"/>
    <s v="CF"/>
    <s v="P"/>
    <x v="1"/>
    <s v="OC"/>
    <m/>
    <s v="FI"/>
    <m/>
    <m/>
    <m/>
    <m/>
    <x v="5"/>
    <x v="0"/>
    <m/>
    <x v="0"/>
    <s v="NO"/>
    <m/>
    <s v="SI"/>
    <x v="0"/>
    <x v="0"/>
    <s v="NO"/>
    <m/>
    <m/>
    <x v="2"/>
    <x v="1"/>
    <n v="1"/>
    <n v="2"/>
    <n v="0"/>
    <n v="1"/>
    <n v="0"/>
    <n v="0"/>
    <s v="online"/>
    <m/>
    <m/>
    <d v="2021-11-18T17:39:42"/>
    <s v="79.20.171.147"/>
    <x v="6"/>
  </r>
  <r>
    <n v="221"/>
    <x v="0"/>
    <s v="F"/>
    <x v="2"/>
    <x v="1"/>
    <s v="CO"/>
    <s v="P"/>
    <x v="1"/>
    <s v="OC"/>
    <m/>
    <m/>
    <m/>
    <m/>
    <m/>
    <m/>
    <x v="1"/>
    <x v="1"/>
    <s v="AL"/>
    <x v="1"/>
    <s v="SI"/>
    <s v="IN"/>
    <s v="NO"/>
    <x v="1"/>
    <x v="2"/>
    <s v="NO"/>
    <s v="AL"/>
    <s v="VE"/>
    <x v="0"/>
    <x v="2"/>
    <n v="1"/>
    <n v="0"/>
    <n v="0"/>
    <n v="1"/>
    <n v="1"/>
    <n v="1"/>
    <s v="online"/>
    <m/>
    <m/>
    <d v="2021-11-18T18:25:09"/>
    <s v="87.4.208.174"/>
    <x v="4"/>
  </r>
  <r>
    <n v="223"/>
    <x v="0"/>
    <s v="M"/>
    <x v="2"/>
    <x v="0"/>
    <s v="SO"/>
    <s v="P"/>
    <x v="0"/>
    <s v="OC"/>
    <m/>
    <m/>
    <m/>
    <m/>
    <m/>
    <m/>
    <x v="2"/>
    <x v="0"/>
    <m/>
    <x v="1"/>
    <s v="NO"/>
    <m/>
    <s v="SI"/>
    <x v="0"/>
    <x v="0"/>
    <s v="NO"/>
    <m/>
    <s v="VE"/>
    <x v="0"/>
    <x v="0"/>
    <n v="2"/>
    <n v="1"/>
    <n v="0"/>
    <n v="1"/>
    <n v="1"/>
    <n v="1"/>
    <s v="online"/>
    <m/>
    <m/>
    <d v="2021-11-19T11:52:34"/>
    <s v="5.89.192.91"/>
    <x v="3"/>
  </r>
  <r>
    <n v="226"/>
    <x v="0"/>
    <s v="M"/>
    <x v="4"/>
    <x v="1"/>
    <s v="CO"/>
    <s v="P"/>
    <x v="1"/>
    <m/>
    <m/>
    <m/>
    <s v="PE"/>
    <m/>
    <m/>
    <m/>
    <x v="2"/>
    <x v="0"/>
    <m/>
    <x v="0"/>
    <s v="NO"/>
    <s v="BU"/>
    <s v="SI"/>
    <x v="0"/>
    <x v="0"/>
    <s v="NO"/>
    <m/>
    <m/>
    <x v="0"/>
    <x v="2"/>
    <n v="1"/>
    <n v="0"/>
    <n v="0"/>
    <n v="0"/>
    <n v="0"/>
    <n v="0"/>
    <s v="online"/>
    <m/>
    <m/>
    <d v="2021-11-21T13:17:39"/>
    <s v="151.49.244.157"/>
    <x v="0"/>
  </r>
  <r>
    <n v="227"/>
    <x v="0"/>
    <s v="F"/>
    <x v="4"/>
    <x v="3"/>
    <s v="FN"/>
    <s v="P"/>
    <x v="2"/>
    <s v="OC"/>
    <m/>
    <m/>
    <m/>
    <m/>
    <m/>
    <m/>
    <x v="2"/>
    <x v="0"/>
    <m/>
    <x v="0"/>
    <s v="NO"/>
    <m/>
    <s v="SI"/>
    <x v="0"/>
    <x v="0"/>
    <s v="SI"/>
    <s v="BA"/>
    <s v="VE"/>
    <x v="2"/>
    <x v="0"/>
    <n v="2"/>
    <n v="1"/>
    <n v="0"/>
    <n v="1"/>
    <n v="1"/>
    <n v="1"/>
    <s v="online"/>
    <m/>
    <m/>
    <d v="2021-11-22T14:52:26"/>
    <s v="93.47.154.81"/>
    <x v="10"/>
  </r>
  <r>
    <n v="232"/>
    <x v="0"/>
    <s v="M"/>
    <x v="0"/>
    <x v="1"/>
    <s v="PA"/>
    <s v="P"/>
    <x v="1"/>
    <m/>
    <m/>
    <m/>
    <s v="PE"/>
    <m/>
    <s v="NA"/>
    <m/>
    <x v="5"/>
    <x v="0"/>
    <m/>
    <x v="0"/>
    <s v="NO"/>
    <s v="BU"/>
    <s v="SI"/>
    <x v="0"/>
    <x v="0"/>
    <s v="NO"/>
    <m/>
    <m/>
    <x v="2"/>
    <x v="0"/>
    <n v="2"/>
    <n v="1"/>
    <n v="0"/>
    <n v="1"/>
    <n v="1"/>
    <n v="1"/>
    <s v="online"/>
    <m/>
    <m/>
    <d v="2021-11-24T10:16:47"/>
    <s v="82.56.140.250"/>
    <x v="11"/>
  </r>
  <r>
    <n v="238"/>
    <x v="0"/>
    <s v="F"/>
    <x v="3"/>
    <x v="3"/>
    <s v="CF"/>
    <s v="P"/>
    <x v="1"/>
    <m/>
    <m/>
    <s v="FI"/>
    <m/>
    <m/>
    <m/>
    <m/>
    <x v="7"/>
    <x v="0"/>
    <m/>
    <x v="0"/>
    <s v="NO"/>
    <m/>
    <s v="SI"/>
    <x v="1"/>
    <x v="1"/>
    <s v="NO"/>
    <m/>
    <m/>
    <x v="0"/>
    <x v="1"/>
    <n v="3"/>
    <n v="1"/>
    <n v="0"/>
    <n v="1"/>
    <n v="1"/>
    <n v="1"/>
    <s v="online"/>
    <m/>
    <m/>
    <d v="2021-11-26T13:15:12"/>
    <s v="49.236.32.224"/>
    <x v="8"/>
  </r>
  <r>
    <n v="243"/>
    <x v="0"/>
    <s v="M"/>
    <x v="3"/>
    <x v="3"/>
    <s v="CF"/>
    <s v="P"/>
    <x v="1"/>
    <s v="OC"/>
    <m/>
    <m/>
    <m/>
    <m/>
    <m/>
    <m/>
    <x v="3"/>
    <x v="0"/>
    <m/>
    <x v="0"/>
    <s v="NO"/>
    <m/>
    <s v="SI"/>
    <x v="0"/>
    <x v="0"/>
    <s v="NO"/>
    <m/>
    <m/>
    <x v="0"/>
    <x v="0"/>
    <n v="2"/>
    <n v="2"/>
    <n v="0"/>
    <n v="2"/>
    <n v="2"/>
    <n v="2"/>
    <s v="online"/>
    <s v="stessa famiglia di 3"/>
    <s v="???"/>
    <d v="2021-11-27T14:43:46"/>
    <s v="87.4.213.225"/>
    <x v="7"/>
  </r>
  <r>
    <n v="245"/>
    <x v="0"/>
    <s v="M"/>
    <x v="2"/>
    <x v="2"/>
    <s v="PA"/>
    <s v="P"/>
    <x v="0"/>
    <s v="OC"/>
    <s v="DI"/>
    <s v="FI"/>
    <m/>
    <s v="MI"/>
    <m/>
    <m/>
    <x v="0"/>
    <x v="0"/>
    <m/>
    <x v="0"/>
    <s v="NO"/>
    <m/>
    <s v="SI"/>
    <x v="0"/>
    <x v="0"/>
    <s v="NO"/>
    <m/>
    <s v="AT"/>
    <x v="0"/>
    <x v="1"/>
    <n v="3"/>
    <n v="2"/>
    <n v="2"/>
    <n v="2"/>
    <n v="2"/>
    <n v="2"/>
    <s v="online"/>
    <m/>
    <m/>
    <d v="2021-11-28T09:22:07"/>
    <s v="151.68.194.222"/>
    <x v="13"/>
  </r>
  <r>
    <n v="258"/>
    <x v="0"/>
    <s v="F"/>
    <x v="0"/>
    <x v="1"/>
    <s v="FN"/>
    <s v="P"/>
    <x v="0"/>
    <s v="OC"/>
    <m/>
    <m/>
    <s v="PE"/>
    <m/>
    <m/>
    <m/>
    <x v="6"/>
    <x v="1"/>
    <s v="CA"/>
    <x v="1"/>
    <s v="NO"/>
    <m/>
    <s v="NO"/>
    <x v="0"/>
    <x v="0"/>
    <s v="NO"/>
    <m/>
    <s v="VE"/>
    <x v="0"/>
    <x v="1"/>
    <n v="2"/>
    <n v="0"/>
    <n v="0"/>
    <n v="1"/>
    <n v="1"/>
    <n v="0"/>
    <s v="online"/>
    <m/>
    <m/>
    <d v="2021-11-29T17:53:47"/>
    <n v="62211178126"/>
    <x v="12"/>
  </r>
  <r>
    <n v="262"/>
    <x v="0"/>
    <s v="F"/>
    <x v="1"/>
    <x v="1"/>
    <s v="CO"/>
    <s v="A"/>
    <x v="0"/>
    <m/>
    <s v="DI"/>
    <m/>
    <s v="PE"/>
    <m/>
    <m/>
    <m/>
    <x v="7"/>
    <x v="0"/>
    <s v="AL"/>
    <x v="1"/>
    <s v="NO"/>
    <m/>
    <s v="SI"/>
    <x v="0"/>
    <x v="0"/>
    <s v="NO"/>
    <m/>
    <s v="AT"/>
    <x v="1"/>
    <x v="0"/>
    <n v="3"/>
    <n v="2"/>
    <n v="1"/>
    <n v="1"/>
    <n v="2"/>
    <n v="2"/>
    <s v="online"/>
    <m/>
    <m/>
    <d v="2021-11-29T21:01:45"/>
    <s v="151.95.153.225"/>
    <x v="7"/>
  </r>
  <r>
    <n v="267"/>
    <x v="0"/>
    <s v="M"/>
    <x v="3"/>
    <x v="3"/>
    <s v="CF"/>
    <s v="P"/>
    <x v="0"/>
    <s v="OC"/>
    <s v="DI"/>
    <m/>
    <m/>
    <m/>
    <m/>
    <m/>
    <x v="7"/>
    <x v="1"/>
    <s v="SA"/>
    <x v="0"/>
    <s v="SI"/>
    <s v="IN"/>
    <s v="SI"/>
    <x v="0"/>
    <x v="0"/>
    <s v="NO"/>
    <m/>
    <s v="VE"/>
    <x v="2"/>
    <x v="1"/>
    <n v="2"/>
    <n v="1"/>
    <n v="0"/>
    <n v="1"/>
    <n v="2"/>
    <n v="1"/>
    <s v="online"/>
    <m/>
    <m/>
    <d v="2021-11-30T10:11:47"/>
    <s v="192.54.145.137"/>
    <x v="8"/>
  </r>
  <r>
    <n v="321"/>
    <x v="0"/>
    <s v="M"/>
    <x v="0"/>
    <x v="1"/>
    <s v="CO"/>
    <s v="P"/>
    <x v="1"/>
    <m/>
    <m/>
    <m/>
    <s v="PE"/>
    <m/>
    <s v="NA"/>
    <m/>
    <x v="4"/>
    <x v="0"/>
    <m/>
    <x v="0"/>
    <s v="NO"/>
    <m/>
    <s v="SI"/>
    <x v="0"/>
    <x v="0"/>
    <s v="NO"/>
    <m/>
    <m/>
    <x v="3"/>
    <x v="0"/>
    <n v="3"/>
    <n v="1"/>
    <n v="0"/>
    <n v="3"/>
    <n v="3"/>
    <n v="3"/>
    <s v="online"/>
    <m/>
    <m/>
    <d v="2021-12-02T17:57:20"/>
    <s v="93.39.143.106"/>
    <x v="5"/>
  </r>
  <r>
    <n v="389"/>
    <x v="0"/>
    <s v="M"/>
    <x v="2"/>
    <x v="3"/>
    <s v="CF"/>
    <s v="P"/>
    <x v="0"/>
    <m/>
    <m/>
    <s v="FI"/>
    <m/>
    <m/>
    <m/>
    <m/>
    <x v="1"/>
    <x v="0"/>
    <m/>
    <x v="1"/>
    <s v="NO"/>
    <m/>
    <s v="NO"/>
    <x v="0"/>
    <x v="0"/>
    <s v="NO"/>
    <m/>
    <s v="AT"/>
    <x v="0"/>
    <x v="1"/>
    <n v="3"/>
    <n v="0"/>
    <n v="0"/>
    <n v="0"/>
    <n v="3"/>
    <n v="2"/>
    <s v="online"/>
    <m/>
    <m/>
    <d v="2021-12-09T20:20:12"/>
    <n v="178255187252"/>
    <x v="12"/>
  </r>
  <r>
    <n v="414"/>
    <x v="0"/>
    <s v="M"/>
    <x v="4"/>
    <x v="1"/>
    <s v="SO"/>
    <s v="P"/>
    <x v="0"/>
    <m/>
    <s v="DI"/>
    <m/>
    <s v="PE"/>
    <m/>
    <m/>
    <m/>
    <x v="7"/>
    <x v="0"/>
    <m/>
    <x v="0"/>
    <s v="NO"/>
    <m/>
    <s v="SI"/>
    <x v="0"/>
    <x v="0"/>
    <s v="NO"/>
    <m/>
    <s v="AT"/>
    <x v="1"/>
    <x v="0"/>
    <n v="1"/>
    <n v="1"/>
    <n v="0"/>
    <n v="1"/>
    <n v="1"/>
    <n v="1"/>
    <s v="online"/>
    <m/>
    <m/>
    <d v="2021-12-15T17:39:24"/>
    <s v="95.237.170.45"/>
    <x v="7"/>
  </r>
  <r>
    <n v="532"/>
    <x v="0"/>
    <s v="M"/>
    <x v="1"/>
    <x v="4"/>
    <s v="SO"/>
    <s v="P"/>
    <x v="0"/>
    <m/>
    <m/>
    <m/>
    <m/>
    <m/>
    <m/>
    <m/>
    <x v="0"/>
    <x v="0"/>
    <m/>
    <x v="0"/>
    <s v="NO"/>
    <s v="BU"/>
    <s v="SI"/>
    <x v="0"/>
    <x v="0"/>
    <s v="NO"/>
    <m/>
    <s v="VE"/>
    <x v="0"/>
    <x v="2"/>
    <n v="0"/>
    <m/>
    <n v="0"/>
    <n v="0"/>
    <n v="0"/>
    <n v="0"/>
    <s v="carta"/>
    <m/>
    <m/>
    <d v="2022-01-25T14:29:27"/>
    <s v="95.250.127.32"/>
    <x v="14"/>
  </r>
  <r>
    <n v="536"/>
    <x v="0"/>
    <s v="F"/>
    <x v="6"/>
    <x v="0"/>
    <s v="SO"/>
    <s v="P"/>
    <x v="0"/>
    <m/>
    <m/>
    <m/>
    <s v="PE"/>
    <m/>
    <m/>
    <m/>
    <x v="6"/>
    <x v="0"/>
    <m/>
    <x v="1"/>
    <m/>
    <m/>
    <s v="SI"/>
    <x v="0"/>
    <x v="0"/>
    <s v="NO"/>
    <m/>
    <m/>
    <x v="3"/>
    <x v="1"/>
    <n v="2"/>
    <m/>
    <n v="0"/>
    <n v="1"/>
    <n v="1"/>
    <n v="1"/>
    <s v="carta"/>
    <m/>
    <m/>
    <d v="2022-01-25T14:33:37"/>
    <s v="95.250.127.32"/>
    <x v="7"/>
  </r>
  <r>
    <n v="539"/>
    <x v="0"/>
    <s v="F"/>
    <x v="4"/>
    <x v="1"/>
    <s v="CO"/>
    <s v="P"/>
    <x v="1"/>
    <m/>
    <m/>
    <m/>
    <s v="PE"/>
    <m/>
    <m/>
    <m/>
    <x v="5"/>
    <x v="0"/>
    <m/>
    <x v="0"/>
    <s v="NO"/>
    <m/>
    <s v="SI"/>
    <x v="0"/>
    <x v="0"/>
    <s v="NO"/>
    <m/>
    <m/>
    <x v="4"/>
    <x v="2"/>
    <n v="1"/>
    <m/>
    <n v="0"/>
    <n v="1"/>
    <n v="1"/>
    <n v="1"/>
    <s v="carta"/>
    <m/>
    <m/>
    <d v="2022-01-25T14:36:35"/>
    <s v="95.250.127.32"/>
    <x v="11"/>
  </r>
  <r>
    <n v="540"/>
    <x v="0"/>
    <s v="M"/>
    <x v="0"/>
    <x v="1"/>
    <s v="CO"/>
    <s v="P"/>
    <x v="1"/>
    <m/>
    <m/>
    <m/>
    <s v="PE"/>
    <m/>
    <m/>
    <m/>
    <x v="5"/>
    <x v="0"/>
    <m/>
    <x v="0"/>
    <s v="NO"/>
    <m/>
    <s v="SI"/>
    <x v="0"/>
    <x v="0"/>
    <s v="NO"/>
    <m/>
    <m/>
    <x v="4"/>
    <x v="2"/>
    <n v="1"/>
    <n v="1"/>
    <n v="0"/>
    <n v="1"/>
    <n v="1"/>
    <n v="1"/>
    <s v="carta"/>
    <m/>
    <m/>
    <d v="2022-01-25T14:39:15"/>
    <s v="95.250.127.32"/>
    <x v="11"/>
  </r>
  <r>
    <n v="542"/>
    <x v="0"/>
    <s v="M"/>
    <x v="7"/>
    <x v="0"/>
    <s v="SO"/>
    <s v="A"/>
    <x v="3"/>
    <m/>
    <m/>
    <m/>
    <s v="PE"/>
    <m/>
    <m/>
    <m/>
    <x v="1"/>
    <x v="0"/>
    <m/>
    <x v="0"/>
    <s v="NO"/>
    <m/>
    <s v="SI"/>
    <x v="0"/>
    <x v="0"/>
    <s v="NO"/>
    <m/>
    <m/>
    <x v="4"/>
    <x v="2"/>
    <n v="1"/>
    <n v="0"/>
    <n v="0"/>
    <m/>
    <n v="1"/>
    <n v="1"/>
    <s v="carta"/>
    <m/>
    <m/>
    <d v="2022-01-25T14:42:08"/>
    <s v="95.250.127.32"/>
    <x v="9"/>
  </r>
  <r>
    <n v="543"/>
    <x v="0"/>
    <s v="F"/>
    <x v="6"/>
    <x v="1"/>
    <s v="CO"/>
    <s v="P"/>
    <x v="1"/>
    <m/>
    <m/>
    <m/>
    <s v="PE"/>
    <m/>
    <m/>
    <m/>
    <x v="0"/>
    <x v="0"/>
    <m/>
    <x v="0"/>
    <s v="NO"/>
    <m/>
    <m/>
    <x v="0"/>
    <x v="0"/>
    <s v="NO"/>
    <m/>
    <m/>
    <x v="2"/>
    <x v="0"/>
    <n v="0"/>
    <n v="0"/>
    <n v="0"/>
    <n v="0"/>
    <n v="1"/>
    <n v="1"/>
    <s v="carta"/>
    <m/>
    <m/>
    <d v="2022-01-25T14:44:46"/>
    <s v="95.250.127.32"/>
    <x v="1"/>
  </r>
  <r>
    <n v="545"/>
    <x v="0"/>
    <s v="F"/>
    <x v="3"/>
    <x v="1"/>
    <s v="CO"/>
    <s v="P"/>
    <x v="3"/>
    <s v="OC"/>
    <m/>
    <m/>
    <s v="PE"/>
    <m/>
    <m/>
    <m/>
    <x v="4"/>
    <x v="0"/>
    <m/>
    <x v="0"/>
    <s v="NO"/>
    <m/>
    <s v="SI"/>
    <x v="0"/>
    <x v="0"/>
    <s v="NO"/>
    <m/>
    <m/>
    <x v="2"/>
    <x v="0"/>
    <n v="2"/>
    <n v="0"/>
    <n v="0"/>
    <n v="1"/>
    <n v="2"/>
    <n v="1"/>
    <s v="carta"/>
    <m/>
    <m/>
    <d v="2022-01-25T14:48:05"/>
    <s v="95.250.127.32"/>
    <x v="5"/>
  </r>
  <r>
    <n v="547"/>
    <x v="0"/>
    <s v="F"/>
    <x v="4"/>
    <x v="1"/>
    <s v="CO"/>
    <s v="P"/>
    <x v="1"/>
    <m/>
    <m/>
    <m/>
    <s v="PE"/>
    <m/>
    <m/>
    <m/>
    <x v="0"/>
    <x v="0"/>
    <m/>
    <x v="0"/>
    <s v="NO"/>
    <m/>
    <m/>
    <x v="0"/>
    <x v="0"/>
    <s v="NO"/>
    <m/>
    <m/>
    <x v="2"/>
    <x v="0"/>
    <n v="2"/>
    <n v="2"/>
    <n v="2"/>
    <n v="2"/>
    <n v="2"/>
    <n v="2"/>
    <s v="carta"/>
    <m/>
    <m/>
    <d v="2022-01-25T14:50:55"/>
    <s v="95.250.127.32"/>
    <x v="1"/>
  </r>
  <r>
    <n v="548"/>
    <x v="0"/>
    <s v="M"/>
    <x v="4"/>
    <x v="1"/>
    <s v="CO"/>
    <s v="P"/>
    <x v="1"/>
    <m/>
    <m/>
    <m/>
    <s v="PE"/>
    <m/>
    <m/>
    <m/>
    <x v="0"/>
    <x v="0"/>
    <m/>
    <x v="0"/>
    <s v="NO"/>
    <m/>
    <s v="SI"/>
    <x v="0"/>
    <x v="0"/>
    <s v="NO"/>
    <m/>
    <m/>
    <x v="2"/>
    <x v="0"/>
    <n v="2"/>
    <n v="2"/>
    <n v="2"/>
    <n v="2"/>
    <n v="2"/>
    <n v="2"/>
    <s v="carta"/>
    <m/>
    <m/>
    <d v="2022-01-25T14:53:21"/>
    <s v="95.250.127.32"/>
    <x v="1"/>
  </r>
  <r>
    <n v="550"/>
    <x v="0"/>
    <s v="M"/>
    <x v="0"/>
    <x v="1"/>
    <s v="CO"/>
    <s v="P"/>
    <x v="1"/>
    <m/>
    <m/>
    <m/>
    <s v="PE"/>
    <m/>
    <m/>
    <m/>
    <x v="3"/>
    <x v="0"/>
    <m/>
    <x v="0"/>
    <s v="NO"/>
    <m/>
    <s v="SI"/>
    <x v="0"/>
    <x v="0"/>
    <s v="NO"/>
    <m/>
    <m/>
    <x v="0"/>
    <x v="1"/>
    <n v="1"/>
    <m/>
    <n v="0"/>
    <n v="0"/>
    <n v="0"/>
    <n v="0"/>
    <s v="carta"/>
    <m/>
    <m/>
    <d v="2022-01-25T14:56:06"/>
    <s v="95.250.127.32"/>
    <x v="9"/>
  </r>
  <r>
    <n v="551"/>
    <x v="0"/>
    <s v="F"/>
    <x v="5"/>
    <x v="1"/>
    <s v="CO"/>
    <s v="P"/>
    <x v="3"/>
    <m/>
    <m/>
    <m/>
    <s v="PE"/>
    <m/>
    <m/>
    <m/>
    <x v="3"/>
    <x v="0"/>
    <m/>
    <x v="0"/>
    <s v="NO"/>
    <m/>
    <s v="SI"/>
    <x v="0"/>
    <x v="0"/>
    <s v="NO"/>
    <m/>
    <m/>
    <x v="0"/>
    <x v="1"/>
    <n v="1"/>
    <m/>
    <n v="0"/>
    <n v="0"/>
    <n v="0"/>
    <n v="0"/>
    <s v="carta"/>
    <m/>
    <m/>
    <d v="2022-01-25T14:58:17"/>
    <s v="95.250.127.32"/>
    <x v="9"/>
  </r>
  <r>
    <n v="553"/>
    <x v="0"/>
    <s v="F"/>
    <x v="5"/>
    <x v="1"/>
    <s v="CO"/>
    <s v="P"/>
    <x v="1"/>
    <m/>
    <m/>
    <m/>
    <s v="PE"/>
    <m/>
    <m/>
    <m/>
    <x v="3"/>
    <x v="0"/>
    <m/>
    <x v="0"/>
    <s v="NO"/>
    <m/>
    <s v="SI"/>
    <x v="2"/>
    <x v="0"/>
    <s v="NO"/>
    <m/>
    <s v="VE"/>
    <x v="2"/>
    <x v="3"/>
    <n v="1"/>
    <m/>
    <n v="1"/>
    <n v="1"/>
    <n v="1"/>
    <n v="1"/>
    <s v="carta"/>
    <m/>
    <m/>
    <d v="2022-01-25T15:00:49"/>
    <s v="95.250.127.32"/>
    <x v="9"/>
  </r>
  <r>
    <n v="556"/>
    <x v="0"/>
    <s v="M"/>
    <x v="5"/>
    <x v="1"/>
    <s v="CO"/>
    <s v="P"/>
    <x v="1"/>
    <m/>
    <m/>
    <m/>
    <s v="PE"/>
    <m/>
    <m/>
    <m/>
    <x v="3"/>
    <x v="0"/>
    <m/>
    <x v="0"/>
    <s v="NO"/>
    <s v="IN"/>
    <s v="SI"/>
    <x v="0"/>
    <x v="0"/>
    <s v="NO"/>
    <m/>
    <s v="VE"/>
    <x v="2"/>
    <x v="3"/>
    <n v="1"/>
    <m/>
    <n v="0"/>
    <n v="0"/>
    <n v="1"/>
    <n v="1"/>
    <s v="carta"/>
    <m/>
    <m/>
    <d v="2022-01-25T15:03:36"/>
    <s v="95.250.127.32"/>
    <x v="9"/>
  </r>
  <r>
    <n v="558"/>
    <x v="0"/>
    <s v="F"/>
    <x v="4"/>
    <x v="4"/>
    <s v="SO"/>
    <s v="P"/>
    <x v="3"/>
    <m/>
    <m/>
    <m/>
    <s v="PE"/>
    <m/>
    <m/>
    <m/>
    <x v="6"/>
    <x v="1"/>
    <s v="CA"/>
    <x v="1"/>
    <s v="NO"/>
    <m/>
    <m/>
    <x v="0"/>
    <x v="0"/>
    <m/>
    <m/>
    <s v="AT"/>
    <x v="0"/>
    <x v="0"/>
    <n v="1"/>
    <n v="1"/>
    <n v="1"/>
    <n v="0"/>
    <n v="1"/>
    <n v="1"/>
    <s v="carta"/>
    <m/>
    <m/>
    <d v="2022-01-25T15:05:50"/>
    <s v="95.250.127.32"/>
    <x v="14"/>
  </r>
  <r>
    <n v="561"/>
    <x v="0"/>
    <s v="F"/>
    <x v="7"/>
    <x v="0"/>
    <s v="SO"/>
    <m/>
    <x v="0"/>
    <m/>
    <m/>
    <m/>
    <m/>
    <m/>
    <m/>
    <m/>
    <x v="6"/>
    <x v="0"/>
    <m/>
    <x v="0"/>
    <s v="NO"/>
    <m/>
    <s v="SI"/>
    <x v="0"/>
    <x v="0"/>
    <s v="NO"/>
    <m/>
    <m/>
    <x v="2"/>
    <x v="1"/>
    <n v="2"/>
    <m/>
    <m/>
    <m/>
    <n v="1"/>
    <n v="1"/>
    <s v="carta"/>
    <m/>
    <m/>
    <d v="2022-01-25T15:08:14"/>
    <s v="95.250.127.32"/>
    <x v="7"/>
  </r>
  <r>
    <n v="565"/>
    <x v="0"/>
    <s v="F"/>
    <x v="6"/>
    <x v="0"/>
    <s v="SO"/>
    <s v="A"/>
    <x v="0"/>
    <m/>
    <m/>
    <m/>
    <m/>
    <m/>
    <m/>
    <m/>
    <x v="6"/>
    <x v="2"/>
    <s v="SA"/>
    <x v="2"/>
    <s v="NO"/>
    <s v="DI"/>
    <m/>
    <x v="0"/>
    <x v="0"/>
    <s v="NO"/>
    <m/>
    <s v="VE"/>
    <x v="2"/>
    <x v="0"/>
    <n v="1"/>
    <m/>
    <n v="0"/>
    <n v="1"/>
    <m/>
    <n v="1"/>
    <s v="carta"/>
    <m/>
    <m/>
    <d v="2022-01-25T15:12:31"/>
    <s v="95.250.127.32"/>
    <x v="7"/>
  </r>
  <r>
    <n v="567"/>
    <x v="0"/>
    <s v="F"/>
    <x v="5"/>
    <x v="1"/>
    <s v="CO"/>
    <s v="P"/>
    <x v="1"/>
    <m/>
    <m/>
    <m/>
    <s v="PE"/>
    <m/>
    <m/>
    <m/>
    <x v="5"/>
    <x v="0"/>
    <m/>
    <x v="1"/>
    <s v="NO"/>
    <m/>
    <s v="SI"/>
    <x v="1"/>
    <x v="1"/>
    <s v="NO"/>
    <m/>
    <s v="VE"/>
    <x v="0"/>
    <x v="1"/>
    <n v="2"/>
    <m/>
    <n v="0"/>
    <n v="1"/>
    <n v="2"/>
    <n v="2"/>
    <s v="carta"/>
    <m/>
    <m/>
    <d v="2022-01-25T15:16:02"/>
    <s v="95.250.127.32"/>
    <x v="11"/>
  </r>
  <r>
    <n v="568"/>
    <x v="0"/>
    <s v="M"/>
    <x v="2"/>
    <x v="3"/>
    <s v="CF"/>
    <s v="P"/>
    <x v="1"/>
    <s v="OC"/>
    <m/>
    <s v="FI"/>
    <m/>
    <s v="MI"/>
    <m/>
    <m/>
    <x v="3"/>
    <x v="0"/>
    <m/>
    <x v="0"/>
    <s v="SI"/>
    <s v="BU"/>
    <s v="SI"/>
    <x v="0"/>
    <x v="0"/>
    <s v="NO"/>
    <m/>
    <m/>
    <x v="0"/>
    <x v="1"/>
    <n v="1"/>
    <m/>
    <n v="0"/>
    <n v="0"/>
    <n v="1"/>
    <n v="1"/>
    <s v="carta"/>
    <m/>
    <m/>
    <d v="2022-01-25T15:19:07"/>
    <s v="95.250.127.32"/>
    <x v="7"/>
  </r>
  <r>
    <n v="570"/>
    <x v="0"/>
    <s v="F"/>
    <x v="4"/>
    <x v="1"/>
    <s v="CO"/>
    <s v="P"/>
    <x v="0"/>
    <s v="OC"/>
    <s v="DI"/>
    <m/>
    <m/>
    <m/>
    <m/>
    <m/>
    <x v="7"/>
    <x v="0"/>
    <m/>
    <x v="1"/>
    <s v="NO"/>
    <m/>
    <m/>
    <x v="0"/>
    <x v="0"/>
    <s v="NO"/>
    <m/>
    <s v="VE"/>
    <x v="0"/>
    <x v="2"/>
    <n v="2"/>
    <n v="1"/>
    <n v="0"/>
    <n v="2"/>
    <n v="1"/>
    <n v="1"/>
    <s v="carta"/>
    <m/>
    <m/>
    <d v="2022-01-25T15:21:47"/>
    <s v="95.250.127.32"/>
    <x v="7"/>
  </r>
  <r>
    <n v="571"/>
    <x v="0"/>
    <s v="M"/>
    <x v="4"/>
    <x v="1"/>
    <s v="CO"/>
    <s v="P"/>
    <x v="0"/>
    <s v="OC"/>
    <s v="DI"/>
    <m/>
    <m/>
    <m/>
    <m/>
    <m/>
    <x v="6"/>
    <x v="0"/>
    <m/>
    <x v="0"/>
    <s v="NO"/>
    <m/>
    <m/>
    <x v="0"/>
    <x v="0"/>
    <s v="NO"/>
    <m/>
    <s v="VE"/>
    <x v="2"/>
    <x v="1"/>
    <n v="1"/>
    <n v="0"/>
    <n v="2"/>
    <n v="2"/>
    <n v="2"/>
    <n v="1"/>
    <s v="carta"/>
    <m/>
    <m/>
    <d v="2022-01-25T15:24:02"/>
    <s v="95.250.127.32"/>
    <x v="12"/>
  </r>
  <r>
    <n v="580"/>
    <x v="0"/>
    <s v="F"/>
    <x v="6"/>
    <x v="0"/>
    <s v="SO"/>
    <s v="A"/>
    <x v="0"/>
    <m/>
    <m/>
    <m/>
    <s v="PE"/>
    <m/>
    <m/>
    <m/>
    <x v="1"/>
    <x v="0"/>
    <m/>
    <x v="0"/>
    <s v="NO"/>
    <m/>
    <m/>
    <x v="2"/>
    <x v="0"/>
    <m/>
    <m/>
    <m/>
    <x v="0"/>
    <x v="1"/>
    <n v="1"/>
    <m/>
    <n v="1"/>
    <n v="1"/>
    <n v="1"/>
    <n v="1"/>
    <s v="carta"/>
    <m/>
    <m/>
    <d v="2022-01-25T15:52:04"/>
    <s v="95.250.127.32"/>
    <x v="9"/>
  </r>
  <r>
    <n v="582"/>
    <x v="0"/>
    <s v="F"/>
    <x v="2"/>
    <x v="3"/>
    <s v="CF"/>
    <s v="P"/>
    <x v="1"/>
    <s v="OC"/>
    <m/>
    <s v="FI"/>
    <m/>
    <m/>
    <m/>
    <m/>
    <x v="4"/>
    <x v="0"/>
    <m/>
    <x v="0"/>
    <s v="NO"/>
    <m/>
    <m/>
    <x v="0"/>
    <x v="0"/>
    <s v="NO"/>
    <m/>
    <s v="VE"/>
    <x v="0"/>
    <x v="0"/>
    <n v="3"/>
    <n v="2"/>
    <n v="1"/>
    <n v="2"/>
    <n v="3"/>
    <n v="2"/>
    <s v="carta"/>
    <m/>
    <m/>
    <d v="2022-01-25T15:54:35"/>
    <s v="95.250.127.32"/>
    <x v="15"/>
  </r>
  <r>
    <n v="583"/>
    <x v="0"/>
    <s v="M"/>
    <x v="6"/>
    <x v="4"/>
    <s v="CO"/>
    <s v="P"/>
    <x v="3"/>
    <m/>
    <m/>
    <m/>
    <s v="PE"/>
    <m/>
    <m/>
    <m/>
    <x v="1"/>
    <x v="0"/>
    <m/>
    <x v="1"/>
    <m/>
    <m/>
    <m/>
    <x v="2"/>
    <x v="0"/>
    <m/>
    <m/>
    <m/>
    <x v="0"/>
    <x v="1"/>
    <n v="2"/>
    <m/>
    <n v="0"/>
    <n v="2"/>
    <n v="1"/>
    <n v="1"/>
    <s v="carta"/>
    <m/>
    <m/>
    <d v="2022-01-25T15:57:03"/>
    <s v="95.250.127.32"/>
    <x v="14"/>
  </r>
  <r>
    <n v="586"/>
    <x v="0"/>
    <s v="M"/>
    <x v="4"/>
    <x v="1"/>
    <m/>
    <s v="P"/>
    <x v="1"/>
    <m/>
    <m/>
    <m/>
    <s v="PE"/>
    <m/>
    <m/>
    <m/>
    <x v="3"/>
    <x v="0"/>
    <m/>
    <x v="0"/>
    <s v="NO"/>
    <m/>
    <m/>
    <x v="0"/>
    <x v="0"/>
    <s v="NO"/>
    <m/>
    <m/>
    <x v="2"/>
    <x v="1"/>
    <n v="3"/>
    <n v="2"/>
    <n v="0"/>
    <n v="1"/>
    <n v="2"/>
    <n v="1"/>
    <s v="carta"/>
    <m/>
    <m/>
    <d v="2022-01-25T15:59:13"/>
    <s v="95.250.127.32"/>
    <x v="9"/>
  </r>
  <r>
    <n v="588"/>
    <x v="0"/>
    <s v="F"/>
    <x v="4"/>
    <x v="1"/>
    <s v="CO"/>
    <s v="P"/>
    <x v="1"/>
    <m/>
    <m/>
    <m/>
    <s v="PE"/>
    <m/>
    <m/>
    <m/>
    <x v="3"/>
    <x v="0"/>
    <m/>
    <x v="0"/>
    <s v="NO"/>
    <m/>
    <s v="SI"/>
    <x v="0"/>
    <x v="0"/>
    <m/>
    <m/>
    <m/>
    <x v="2"/>
    <x v="1"/>
    <n v="3"/>
    <n v="2"/>
    <n v="0"/>
    <n v="1"/>
    <n v="2"/>
    <n v="1"/>
    <s v="carta"/>
    <m/>
    <m/>
    <d v="2022-01-25T16:01:47"/>
    <s v="95.250.127.32"/>
    <x v="9"/>
  </r>
  <r>
    <n v="592"/>
    <x v="0"/>
    <s v="F"/>
    <x v="0"/>
    <x v="0"/>
    <s v="SO"/>
    <s v="P"/>
    <x v="0"/>
    <m/>
    <m/>
    <m/>
    <m/>
    <m/>
    <m/>
    <m/>
    <x v="1"/>
    <x v="0"/>
    <m/>
    <x v="1"/>
    <s v="NO"/>
    <m/>
    <s v="NO"/>
    <x v="0"/>
    <x v="0"/>
    <m/>
    <m/>
    <s v="AL"/>
    <x v="0"/>
    <x v="1"/>
    <n v="1"/>
    <n v="0"/>
    <n v="0"/>
    <n v="1"/>
    <n v="1"/>
    <n v="1"/>
    <s v="carta"/>
    <m/>
    <m/>
    <d v="2022-01-25T16:04:45"/>
    <s v="95.250.127.32"/>
    <x v="9"/>
  </r>
  <r>
    <n v="595"/>
    <x v="0"/>
    <s v="F"/>
    <x v="0"/>
    <x v="1"/>
    <s v="CO"/>
    <s v="A"/>
    <x v="0"/>
    <m/>
    <m/>
    <m/>
    <s v="PE"/>
    <m/>
    <m/>
    <m/>
    <x v="1"/>
    <x v="0"/>
    <m/>
    <x v="1"/>
    <m/>
    <m/>
    <m/>
    <x v="0"/>
    <x v="0"/>
    <s v="NO"/>
    <m/>
    <s v="AT"/>
    <x v="0"/>
    <x v="4"/>
    <n v="2"/>
    <n v="0"/>
    <n v="0"/>
    <n v="0"/>
    <n v="1"/>
    <n v="0"/>
    <s v="carta"/>
    <m/>
    <m/>
    <d v="2022-01-25T16:09:51"/>
    <s v="95.250.127.32"/>
    <x v="4"/>
  </r>
  <r>
    <n v="598"/>
    <x v="0"/>
    <m/>
    <x v="0"/>
    <x v="1"/>
    <s v="CO"/>
    <s v="A"/>
    <x v="0"/>
    <m/>
    <m/>
    <m/>
    <s v="PE"/>
    <m/>
    <m/>
    <m/>
    <x v="1"/>
    <x v="0"/>
    <m/>
    <x v="1"/>
    <m/>
    <m/>
    <m/>
    <x v="0"/>
    <x v="0"/>
    <s v="NO"/>
    <m/>
    <s v="AT"/>
    <x v="0"/>
    <x v="4"/>
    <m/>
    <m/>
    <m/>
    <m/>
    <m/>
    <m/>
    <s v="carta"/>
    <m/>
    <m/>
    <d v="2022-01-25T16:12:07"/>
    <s v="95.250.127.32"/>
    <x v="4"/>
  </r>
  <r>
    <n v="601"/>
    <x v="0"/>
    <s v="F"/>
    <x v="5"/>
    <x v="1"/>
    <s v="FN"/>
    <s v="P"/>
    <x v="0"/>
    <m/>
    <m/>
    <s v="FI"/>
    <s v="PE"/>
    <m/>
    <m/>
    <m/>
    <x v="1"/>
    <x v="1"/>
    <s v="GA"/>
    <x v="1"/>
    <m/>
    <s v="IN"/>
    <s v="NO"/>
    <x v="0"/>
    <x v="0"/>
    <s v="SI"/>
    <s v="FA"/>
    <s v="VE"/>
    <x v="0"/>
    <x v="0"/>
    <m/>
    <n v="2"/>
    <n v="0"/>
    <n v="0"/>
    <n v="2"/>
    <n v="2"/>
    <s v="carta"/>
    <m/>
    <m/>
    <d v="2022-01-25T16:15:45"/>
    <s v="95.250.127.32"/>
    <x v="4"/>
  </r>
  <r>
    <n v="605"/>
    <x v="0"/>
    <m/>
    <x v="7"/>
    <x v="0"/>
    <s v="SO"/>
    <s v="P"/>
    <x v="0"/>
    <m/>
    <m/>
    <m/>
    <s v="PE"/>
    <m/>
    <m/>
    <m/>
    <x v="6"/>
    <x v="2"/>
    <m/>
    <x v="1"/>
    <s v="NO"/>
    <m/>
    <s v="NO"/>
    <x v="0"/>
    <x v="0"/>
    <s v="NO"/>
    <m/>
    <s v="VE"/>
    <x v="0"/>
    <x v="2"/>
    <n v="1"/>
    <n v="0"/>
    <n v="0"/>
    <n v="1"/>
    <n v="1"/>
    <n v="1"/>
    <s v="carta"/>
    <m/>
    <m/>
    <d v="2022-01-25T16:18:45"/>
    <s v="95.250.127.32"/>
    <x v="7"/>
  </r>
  <r>
    <n v="608"/>
    <x v="0"/>
    <s v="M"/>
    <x v="0"/>
    <x v="1"/>
    <s v="CO"/>
    <s v="P"/>
    <x v="1"/>
    <m/>
    <m/>
    <m/>
    <s v="PE"/>
    <m/>
    <m/>
    <m/>
    <x v="3"/>
    <x v="0"/>
    <m/>
    <x v="0"/>
    <s v="NO"/>
    <m/>
    <s v="SI"/>
    <x v="0"/>
    <x v="0"/>
    <s v="NO"/>
    <m/>
    <m/>
    <x v="2"/>
    <x v="2"/>
    <n v="1"/>
    <n v="1"/>
    <n v="0"/>
    <n v="1"/>
    <n v="1"/>
    <n v="1"/>
    <s v="carta"/>
    <m/>
    <m/>
    <d v="2022-01-25T16:21:49"/>
    <s v="95.250.127.32"/>
    <x v="9"/>
  </r>
  <r>
    <n v="610"/>
    <x v="0"/>
    <s v="F"/>
    <x v="6"/>
    <x v="1"/>
    <s v="CO"/>
    <s v="P"/>
    <x v="1"/>
    <m/>
    <m/>
    <m/>
    <s v="PE"/>
    <m/>
    <m/>
    <m/>
    <x v="3"/>
    <x v="0"/>
    <m/>
    <x v="2"/>
    <s v="NO"/>
    <m/>
    <s v="SI"/>
    <x v="0"/>
    <x v="0"/>
    <s v="NO"/>
    <m/>
    <m/>
    <x v="0"/>
    <x v="2"/>
    <n v="1"/>
    <n v="1"/>
    <n v="1"/>
    <n v="1"/>
    <n v="1"/>
    <n v="1"/>
    <s v="carta"/>
    <m/>
    <m/>
    <d v="2022-01-25T16:24:00"/>
    <s v="95.250.127.32"/>
    <x v="9"/>
  </r>
  <r>
    <n v="613"/>
    <x v="0"/>
    <s v="M"/>
    <x v="0"/>
    <x v="1"/>
    <s v="CO"/>
    <s v="P"/>
    <x v="1"/>
    <m/>
    <m/>
    <m/>
    <s v="PE"/>
    <m/>
    <m/>
    <m/>
    <x v="3"/>
    <x v="0"/>
    <m/>
    <x v="0"/>
    <s v="NO"/>
    <m/>
    <s v="SI"/>
    <x v="0"/>
    <x v="0"/>
    <s v="NO"/>
    <m/>
    <m/>
    <x v="2"/>
    <x v="3"/>
    <n v="2"/>
    <m/>
    <n v="0"/>
    <n v="2"/>
    <n v="1"/>
    <n v="1"/>
    <s v="carta"/>
    <m/>
    <m/>
    <d v="2022-01-25T16:26:34"/>
    <s v="95.250.127.32"/>
    <x v="9"/>
  </r>
  <r>
    <n v="614"/>
    <x v="0"/>
    <s v="M"/>
    <x v="6"/>
    <x v="1"/>
    <s v="CO"/>
    <s v="P"/>
    <x v="3"/>
    <m/>
    <m/>
    <m/>
    <m/>
    <m/>
    <m/>
    <m/>
    <x v="1"/>
    <x v="0"/>
    <m/>
    <x v="0"/>
    <s v="NO"/>
    <m/>
    <m/>
    <x v="0"/>
    <x v="0"/>
    <s v="NO"/>
    <m/>
    <m/>
    <x v="0"/>
    <x v="1"/>
    <m/>
    <m/>
    <m/>
    <m/>
    <m/>
    <m/>
    <s v="carta"/>
    <m/>
    <m/>
    <d v="2022-01-25T16:28:27"/>
    <s v="95.250.127.32"/>
    <x v="4"/>
  </r>
  <r>
    <n v="617"/>
    <x v="0"/>
    <s v="F"/>
    <x v="5"/>
    <x v="1"/>
    <s v="CO"/>
    <s v="P"/>
    <x v="3"/>
    <m/>
    <m/>
    <m/>
    <m/>
    <m/>
    <m/>
    <m/>
    <x v="6"/>
    <x v="0"/>
    <m/>
    <x v="0"/>
    <s v="NO"/>
    <m/>
    <m/>
    <x v="0"/>
    <x v="0"/>
    <s v="NO"/>
    <m/>
    <m/>
    <x v="0"/>
    <x v="1"/>
    <m/>
    <m/>
    <m/>
    <m/>
    <m/>
    <m/>
    <s v="carta"/>
    <m/>
    <m/>
    <d v="2022-01-25T16:30:20"/>
    <s v="95.250.127.32"/>
    <x v="12"/>
  </r>
  <r>
    <n v="619"/>
    <x v="0"/>
    <s v="F"/>
    <x v="4"/>
    <x v="1"/>
    <s v="CO"/>
    <s v="P"/>
    <x v="1"/>
    <m/>
    <m/>
    <m/>
    <s v="PE"/>
    <m/>
    <m/>
    <m/>
    <x v="3"/>
    <x v="0"/>
    <m/>
    <x v="0"/>
    <s v="NO"/>
    <m/>
    <s v="SI"/>
    <x v="0"/>
    <x v="0"/>
    <s v="NO"/>
    <m/>
    <s v="VE"/>
    <x v="2"/>
    <x v="0"/>
    <n v="3"/>
    <n v="1"/>
    <n v="1"/>
    <n v="1"/>
    <n v="1"/>
    <n v="1"/>
    <s v="carta"/>
    <m/>
    <m/>
    <d v="2022-01-25T16:32:40"/>
    <s v="95.250.127.32"/>
    <x v="9"/>
  </r>
  <r>
    <n v="620"/>
    <x v="0"/>
    <s v="M"/>
    <x v="4"/>
    <x v="1"/>
    <s v="CO"/>
    <s v="P"/>
    <x v="1"/>
    <s v="OC"/>
    <m/>
    <m/>
    <s v="PE"/>
    <m/>
    <m/>
    <m/>
    <x v="3"/>
    <x v="0"/>
    <m/>
    <x v="0"/>
    <s v="NO"/>
    <s v="BU"/>
    <s v="SI"/>
    <x v="0"/>
    <x v="0"/>
    <s v="NO"/>
    <m/>
    <s v="VE"/>
    <x v="2"/>
    <x v="0"/>
    <n v="3"/>
    <n v="1"/>
    <n v="1"/>
    <n v="1"/>
    <n v="1"/>
    <n v="1"/>
    <s v="carta"/>
    <m/>
    <m/>
    <d v="2022-01-25T16:35:29"/>
    <s v="95.250.127.32"/>
    <x v="9"/>
  </r>
  <r>
    <n v="623"/>
    <x v="0"/>
    <s v="F"/>
    <x v="0"/>
    <x v="0"/>
    <s v="SO"/>
    <s v="P"/>
    <x v="0"/>
    <m/>
    <m/>
    <m/>
    <s v="PE"/>
    <m/>
    <m/>
    <m/>
    <x v="6"/>
    <x v="0"/>
    <m/>
    <x v="1"/>
    <s v="NO"/>
    <m/>
    <m/>
    <x v="0"/>
    <x v="0"/>
    <m/>
    <m/>
    <s v="AL"/>
    <x v="2"/>
    <x v="2"/>
    <n v="3"/>
    <m/>
    <n v="1"/>
    <n v="0"/>
    <n v="1"/>
    <n v="1"/>
    <s v="carta"/>
    <m/>
    <m/>
    <d v="2022-01-25T16:37:55"/>
    <s v="95.250.127.32"/>
    <x v="7"/>
  </r>
  <r>
    <n v="625"/>
    <x v="0"/>
    <s v="F"/>
    <x v="1"/>
    <x v="1"/>
    <s v="CO"/>
    <m/>
    <x v="3"/>
    <m/>
    <m/>
    <m/>
    <s v="PE"/>
    <m/>
    <m/>
    <m/>
    <x v="3"/>
    <x v="0"/>
    <m/>
    <x v="0"/>
    <m/>
    <m/>
    <m/>
    <x v="0"/>
    <x v="0"/>
    <s v="NO"/>
    <m/>
    <m/>
    <x v="0"/>
    <x v="0"/>
    <n v="3"/>
    <n v="1"/>
    <n v="0"/>
    <n v="0"/>
    <n v="1"/>
    <n v="1"/>
    <s v="carta"/>
    <m/>
    <m/>
    <d v="2022-01-25T16:40:13"/>
    <s v="95.250.127.32"/>
    <x v="9"/>
  </r>
  <r>
    <n v="628"/>
    <x v="0"/>
    <s v="M"/>
    <x v="0"/>
    <x v="1"/>
    <s v="CO"/>
    <m/>
    <x v="1"/>
    <m/>
    <m/>
    <m/>
    <s v="PE"/>
    <m/>
    <m/>
    <m/>
    <x v="3"/>
    <x v="0"/>
    <m/>
    <x v="0"/>
    <s v="NO"/>
    <m/>
    <m/>
    <x v="0"/>
    <x v="0"/>
    <s v="NO"/>
    <m/>
    <m/>
    <x v="0"/>
    <x v="0"/>
    <n v="3"/>
    <n v="1"/>
    <n v="0"/>
    <n v="0"/>
    <n v="1"/>
    <n v="1"/>
    <s v="carta"/>
    <m/>
    <m/>
    <d v="2022-01-25T16:42:30"/>
    <s v="95.250.127.32"/>
    <x v="9"/>
  </r>
  <r>
    <n v="630"/>
    <x v="0"/>
    <s v="F"/>
    <x v="1"/>
    <x v="1"/>
    <s v="PA"/>
    <s v="A"/>
    <x v="1"/>
    <s v="OC"/>
    <m/>
    <m/>
    <s v="PE"/>
    <m/>
    <m/>
    <m/>
    <x v="3"/>
    <x v="0"/>
    <m/>
    <x v="0"/>
    <s v="NO"/>
    <m/>
    <s v="SI"/>
    <x v="0"/>
    <x v="0"/>
    <s v="NO"/>
    <m/>
    <m/>
    <x v="2"/>
    <x v="0"/>
    <n v="2"/>
    <m/>
    <n v="0"/>
    <n v="1"/>
    <n v="2"/>
    <n v="2"/>
    <s v="carta"/>
    <m/>
    <m/>
    <d v="2022-01-25T16:44:48"/>
    <s v="95.250.127.32"/>
    <x v="9"/>
  </r>
  <r>
    <n v="632"/>
    <x v="0"/>
    <s v="M"/>
    <x v="7"/>
    <x v="3"/>
    <s v="FN"/>
    <s v="A"/>
    <x v="3"/>
    <s v="OC"/>
    <m/>
    <m/>
    <s v="PE"/>
    <m/>
    <m/>
    <m/>
    <x v="5"/>
    <x v="0"/>
    <m/>
    <x v="0"/>
    <s v="NO"/>
    <m/>
    <m/>
    <x v="0"/>
    <x v="0"/>
    <s v="NO"/>
    <m/>
    <m/>
    <x v="0"/>
    <x v="0"/>
    <n v="2"/>
    <m/>
    <n v="0"/>
    <n v="1"/>
    <m/>
    <n v="2"/>
    <s v="carta"/>
    <m/>
    <m/>
    <d v="2022-01-25T16:46:54"/>
    <s v="95.250.127.32"/>
    <x v="16"/>
  </r>
  <r>
    <n v="634"/>
    <x v="0"/>
    <s v="M"/>
    <x v="5"/>
    <x v="0"/>
    <s v="SO"/>
    <s v="P"/>
    <x v="0"/>
    <m/>
    <m/>
    <m/>
    <s v="PE"/>
    <m/>
    <m/>
    <m/>
    <x v="1"/>
    <x v="0"/>
    <m/>
    <x v="1"/>
    <s v="NO"/>
    <m/>
    <s v="SI"/>
    <x v="0"/>
    <x v="0"/>
    <s v="NO"/>
    <m/>
    <s v="VE"/>
    <x v="2"/>
    <x v="2"/>
    <n v="1"/>
    <m/>
    <n v="0"/>
    <n v="0"/>
    <n v="0"/>
    <n v="0"/>
    <s v="carta"/>
    <m/>
    <m/>
    <d v="2022-01-25T16:49:05"/>
    <s v="95.250.127.32"/>
    <x v="9"/>
  </r>
  <r>
    <n v="637"/>
    <x v="0"/>
    <s v="F"/>
    <x v="5"/>
    <x v="1"/>
    <s v="CO"/>
    <m/>
    <x v="1"/>
    <m/>
    <m/>
    <m/>
    <s v="PE"/>
    <m/>
    <m/>
    <m/>
    <x v="7"/>
    <x v="0"/>
    <m/>
    <x v="1"/>
    <s v="NO"/>
    <m/>
    <s v="NO"/>
    <x v="0"/>
    <x v="0"/>
    <s v="NO"/>
    <m/>
    <s v="AT"/>
    <x v="0"/>
    <x v="2"/>
    <n v="3"/>
    <n v="0"/>
    <n v="0"/>
    <n v="2"/>
    <n v="2"/>
    <n v="2"/>
    <s v="carta"/>
    <m/>
    <m/>
    <d v="2022-01-25T16:51:23"/>
    <s v="95.250.127.32"/>
    <x v="7"/>
  </r>
  <r>
    <n v="639"/>
    <x v="0"/>
    <s v="M"/>
    <x v="6"/>
    <x v="1"/>
    <s v="CO"/>
    <s v="P"/>
    <x v="1"/>
    <m/>
    <m/>
    <m/>
    <s v="PE"/>
    <m/>
    <m/>
    <m/>
    <x v="7"/>
    <x v="0"/>
    <s v="SA"/>
    <x v="1"/>
    <s v="NO"/>
    <m/>
    <s v="NO"/>
    <x v="0"/>
    <x v="0"/>
    <s v="NO"/>
    <s v="AL"/>
    <s v="AT"/>
    <x v="0"/>
    <x v="2"/>
    <n v="3"/>
    <n v="0"/>
    <n v="0"/>
    <n v="2"/>
    <n v="2"/>
    <n v="2"/>
    <s v="carta"/>
    <m/>
    <m/>
    <d v="2022-01-25T16:54:04"/>
    <s v="95.250.127.32"/>
    <x v="7"/>
  </r>
  <r>
    <n v="641"/>
    <x v="0"/>
    <s v="M"/>
    <x v="2"/>
    <x v="0"/>
    <s v="SO"/>
    <s v="P"/>
    <x v="0"/>
    <m/>
    <s v="DI"/>
    <m/>
    <m/>
    <m/>
    <m/>
    <m/>
    <x v="8"/>
    <x v="1"/>
    <s v="CA"/>
    <x v="1"/>
    <s v="NO"/>
    <m/>
    <s v="NO"/>
    <x v="0"/>
    <x v="0"/>
    <s v="NO"/>
    <m/>
    <s v="AL"/>
    <x v="0"/>
    <x v="0"/>
    <n v="2"/>
    <n v="2"/>
    <n v="0"/>
    <n v="2"/>
    <n v="3"/>
    <n v="1"/>
    <s v="carta"/>
    <m/>
    <m/>
    <d v="2022-01-25T16:57:23"/>
    <s v="95.250.127.32"/>
    <x v="12"/>
  </r>
  <r>
    <n v="642"/>
    <x v="0"/>
    <s v="F"/>
    <x v="2"/>
    <x v="2"/>
    <s v="CF"/>
    <s v="P"/>
    <x v="1"/>
    <s v="OC"/>
    <m/>
    <s v="FI"/>
    <m/>
    <m/>
    <m/>
    <m/>
    <x v="3"/>
    <x v="0"/>
    <m/>
    <x v="0"/>
    <s v="NO"/>
    <m/>
    <s v="SI"/>
    <x v="0"/>
    <x v="0"/>
    <s v="NO"/>
    <m/>
    <m/>
    <x v="0"/>
    <x v="3"/>
    <n v="1"/>
    <m/>
    <n v="0"/>
    <n v="0"/>
    <n v="3"/>
    <n v="1"/>
    <s v="carta"/>
    <m/>
    <m/>
    <d v="2022-01-25T17:00:10"/>
    <s v="95.250.127.32"/>
    <x v="4"/>
  </r>
  <r>
    <n v="644"/>
    <x v="0"/>
    <s v="M"/>
    <x v="7"/>
    <x v="0"/>
    <s v="PA"/>
    <s v="P"/>
    <x v="0"/>
    <m/>
    <m/>
    <m/>
    <s v="PE"/>
    <m/>
    <m/>
    <m/>
    <x v="1"/>
    <x v="0"/>
    <m/>
    <x v="1"/>
    <s v="NO"/>
    <m/>
    <s v="SI"/>
    <x v="0"/>
    <x v="0"/>
    <s v="NO"/>
    <m/>
    <m/>
    <x v="0"/>
    <x v="3"/>
    <n v="0"/>
    <n v="0"/>
    <n v="0"/>
    <n v="3"/>
    <m/>
    <n v="1"/>
    <s v="carta"/>
    <m/>
    <m/>
    <d v="2022-01-25T17:02:23"/>
    <s v="95.250.127.32"/>
    <x v="9"/>
  </r>
  <r>
    <n v="645"/>
    <x v="0"/>
    <s v="F"/>
    <x v="2"/>
    <x v="1"/>
    <s v="FN"/>
    <s v="P"/>
    <x v="0"/>
    <s v="OC"/>
    <m/>
    <s v="FI"/>
    <m/>
    <m/>
    <m/>
    <m/>
    <x v="6"/>
    <x v="0"/>
    <m/>
    <x v="1"/>
    <s v="SI"/>
    <s v="BU"/>
    <s v="SI"/>
    <x v="0"/>
    <x v="0"/>
    <s v="NO"/>
    <m/>
    <s v="VE"/>
    <x v="0"/>
    <x v="1"/>
    <n v="3"/>
    <n v="1"/>
    <n v="1"/>
    <n v="1"/>
    <n v="1"/>
    <n v="2"/>
    <s v="carta"/>
    <m/>
    <m/>
    <d v="2022-01-25T17:05:50"/>
    <s v="95.250.127.32"/>
    <x v="12"/>
  </r>
  <r>
    <n v="647"/>
    <x v="0"/>
    <s v="M"/>
    <x v="6"/>
    <x v="1"/>
    <s v="CO"/>
    <s v="P"/>
    <x v="1"/>
    <m/>
    <m/>
    <m/>
    <s v="PE"/>
    <m/>
    <m/>
    <m/>
    <x v="7"/>
    <x v="0"/>
    <m/>
    <x v="0"/>
    <s v="NO"/>
    <s v="BU"/>
    <s v="SI"/>
    <x v="0"/>
    <x v="0"/>
    <s v="NO"/>
    <m/>
    <m/>
    <x v="2"/>
    <x v="3"/>
    <n v="2"/>
    <m/>
    <n v="0"/>
    <n v="0"/>
    <n v="2"/>
    <n v="1"/>
    <s v="carta"/>
    <m/>
    <m/>
    <d v="2022-01-25T17:08:21"/>
    <s v="95.250.127.32"/>
    <x v="7"/>
  </r>
  <r>
    <n v="649"/>
    <x v="0"/>
    <s v="F"/>
    <x v="2"/>
    <x v="0"/>
    <s v="SO"/>
    <s v="P"/>
    <x v="0"/>
    <s v="OC"/>
    <m/>
    <m/>
    <m/>
    <m/>
    <m/>
    <m/>
    <x v="1"/>
    <x v="1"/>
    <s v="CA"/>
    <x v="1"/>
    <s v="SI"/>
    <s v="DI"/>
    <s v="NO"/>
    <x v="0"/>
    <x v="0"/>
    <s v="NO"/>
    <m/>
    <s v="VE"/>
    <x v="0"/>
    <x v="1"/>
    <n v="1"/>
    <n v="0"/>
    <n v="1"/>
    <n v="1"/>
    <n v="1"/>
    <m/>
    <s v="carta"/>
    <m/>
    <m/>
    <d v="2022-01-25T17:12:44"/>
    <s v="95.250.127.32"/>
    <x v="9"/>
  </r>
  <r>
    <n v="651"/>
    <x v="0"/>
    <m/>
    <x v="6"/>
    <x v="1"/>
    <s v="CO"/>
    <m/>
    <x v="1"/>
    <m/>
    <m/>
    <m/>
    <s v="PE"/>
    <m/>
    <m/>
    <m/>
    <x v="7"/>
    <x v="0"/>
    <m/>
    <x v="0"/>
    <s v="NO"/>
    <m/>
    <s v="SI"/>
    <x v="0"/>
    <x v="0"/>
    <s v="NO"/>
    <m/>
    <m/>
    <x v="2"/>
    <x v="3"/>
    <n v="1"/>
    <m/>
    <n v="0"/>
    <n v="1"/>
    <n v="1"/>
    <n v="1"/>
    <s v="carta"/>
    <m/>
    <m/>
    <d v="2022-01-25T17:14:56"/>
    <s v="95.250.127.32"/>
    <x v="7"/>
  </r>
  <r>
    <n v="653"/>
    <x v="0"/>
    <s v="M"/>
    <x v="3"/>
    <x v="0"/>
    <s v="SO"/>
    <s v="A"/>
    <x v="0"/>
    <m/>
    <m/>
    <m/>
    <s v="PE"/>
    <m/>
    <m/>
    <m/>
    <x v="1"/>
    <x v="0"/>
    <m/>
    <x v="1"/>
    <s v="NO"/>
    <m/>
    <s v="NO"/>
    <x v="0"/>
    <x v="0"/>
    <s v="SI"/>
    <s v="BA"/>
    <s v="AT"/>
    <x v="2"/>
    <x v="2"/>
    <n v="0"/>
    <m/>
    <n v="0"/>
    <n v="0"/>
    <n v="0"/>
    <n v="0"/>
    <s v="carta"/>
    <m/>
    <m/>
    <d v="2022-01-25T17:17:03"/>
    <s v="95.250.127.32"/>
    <x v="9"/>
  </r>
  <r>
    <n v="654"/>
    <x v="0"/>
    <s v="F"/>
    <x v="1"/>
    <x v="1"/>
    <s v="PA"/>
    <s v="A"/>
    <x v="3"/>
    <m/>
    <s v="DI"/>
    <m/>
    <m/>
    <m/>
    <m/>
    <m/>
    <x v="9"/>
    <x v="1"/>
    <s v="CA"/>
    <x v="1"/>
    <s v="SI"/>
    <s v="IN"/>
    <s v="NO"/>
    <x v="0"/>
    <x v="0"/>
    <s v="NO"/>
    <m/>
    <s v="VE"/>
    <x v="2"/>
    <x v="0"/>
    <n v="2"/>
    <m/>
    <n v="0"/>
    <n v="2"/>
    <n v="2"/>
    <n v="0"/>
    <s v="carta"/>
    <m/>
    <m/>
    <d v="2022-01-25T17:20:53"/>
    <s v="95.250.127.32"/>
    <x v="14"/>
  </r>
  <r>
    <n v="656"/>
    <x v="0"/>
    <s v="F"/>
    <x v="3"/>
    <x v="1"/>
    <s v="PA"/>
    <s v="A"/>
    <x v="3"/>
    <m/>
    <s v="DI"/>
    <m/>
    <m/>
    <m/>
    <m/>
    <m/>
    <x v="9"/>
    <x v="1"/>
    <s v="CA"/>
    <x v="1"/>
    <s v="SI"/>
    <s v="IN"/>
    <s v="NO"/>
    <x v="0"/>
    <x v="0"/>
    <s v="NO"/>
    <m/>
    <s v="VE"/>
    <x v="2"/>
    <x v="0"/>
    <n v="3"/>
    <m/>
    <n v="0"/>
    <n v="1"/>
    <n v="2"/>
    <n v="2"/>
    <s v="carta"/>
    <m/>
    <m/>
    <d v="2022-01-25T17:23:27"/>
    <s v="95.250.127.32"/>
    <x v="14"/>
  </r>
  <r>
    <n v="658"/>
    <x v="0"/>
    <s v="F"/>
    <x v="5"/>
    <x v="0"/>
    <s v="SO"/>
    <s v="P"/>
    <x v="0"/>
    <m/>
    <m/>
    <m/>
    <s v="PE"/>
    <m/>
    <m/>
    <m/>
    <x v="1"/>
    <x v="0"/>
    <m/>
    <x v="1"/>
    <s v="NO"/>
    <m/>
    <s v="SI"/>
    <x v="0"/>
    <x v="0"/>
    <s v="NO"/>
    <m/>
    <m/>
    <x v="2"/>
    <x v="0"/>
    <n v="3"/>
    <m/>
    <n v="0"/>
    <n v="2"/>
    <n v="2"/>
    <n v="2"/>
    <s v="carta"/>
    <m/>
    <m/>
    <d v="2022-01-25T17:25:35"/>
    <s v="95.250.127.32"/>
    <x v="9"/>
  </r>
  <r>
    <n v="659"/>
    <x v="0"/>
    <s v="M"/>
    <x v="6"/>
    <x v="4"/>
    <s v="SO"/>
    <s v="P"/>
    <x v="3"/>
    <m/>
    <m/>
    <m/>
    <m/>
    <m/>
    <m/>
    <m/>
    <x v="7"/>
    <x v="0"/>
    <m/>
    <x v="2"/>
    <s v="SI"/>
    <s v="BU"/>
    <m/>
    <x v="2"/>
    <x v="0"/>
    <m/>
    <m/>
    <m/>
    <x v="0"/>
    <x v="0"/>
    <n v="2"/>
    <m/>
    <m/>
    <m/>
    <m/>
    <m/>
    <s v="carta"/>
    <m/>
    <m/>
    <d v="2022-01-25T17:27:08"/>
    <s v="95.250.127.32"/>
    <x v="14"/>
  </r>
  <r>
    <n v="661"/>
    <x v="0"/>
    <s v="M"/>
    <x v="7"/>
    <x v="1"/>
    <s v="CO"/>
    <s v="P"/>
    <x v="1"/>
    <m/>
    <m/>
    <m/>
    <s v="PE"/>
    <m/>
    <m/>
    <m/>
    <x v="3"/>
    <x v="0"/>
    <m/>
    <x v="0"/>
    <s v="NO"/>
    <s v="BU"/>
    <s v="SI"/>
    <x v="0"/>
    <x v="0"/>
    <s v="NO"/>
    <m/>
    <m/>
    <x v="0"/>
    <x v="0"/>
    <n v="2"/>
    <n v="0"/>
    <n v="0"/>
    <n v="1"/>
    <n v="1"/>
    <n v="1"/>
    <s v="carta"/>
    <m/>
    <m/>
    <d v="2022-01-25T17:29:02"/>
    <s v="95.250.127.32"/>
    <x v="9"/>
  </r>
  <r>
    <n v="662"/>
    <x v="0"/>
    <s v="F"/>
    <x v="7"/>
    <x v="1"/>
    <s v="CO"/>
    <s v="P"/>
    <x v="1"/>
    <m/>
    <m/>
    <m/>
    <s v="PE"/>
    <m/>
    <m/>
    <m/>
    <x v="3"/>
    <x v="0"/>
    <m/>
    <x v="0"/>
    <s v="NO"/>
    <m/>
    <s v="SI"/>
    <x v="0"/>
    <x v="0"/>
    <s v="NO"/>
    <m/>
    <m/>
    <x v="0"/>
    <x v="0"/>
    <n v="2"/>
    <n v="1"/>
    <n v="0"/>
    <n v="1"/>
    <n v="1"/>
    <n v="1"/>
    <s v="carta"/>
    <m/>
    <m/>
    <d v="2022-01-25T17:30:52"/>
    <s v="95.250.127.32"/>
    <x v="9"/>
  </r>
  <r>
    <n v="666"/>
    <x v="0"/>
    <m/>
    <x v="7"/>
    <x v="0"/>
    <s v="SO"/>
    <s v="A"/>
    <x v="0"/>
    <s v="OC"/>
    <s v="DI"/>
    <m/>
    <m/>
    <m/>
    <m/>
    <m/>
    <x v="1"/>
    <x v="1"/>
    <s v="BA"/>
    <x v="1"/>
    <s v="NO"/>
    <m/>
    <m/>
    <x v="0"/>
    <x v="0"/>
    <s v="SI"/>
    <s v="FA"/>
    <s v="AL"/>
    <x v="1"/>
    <x v="1"/>
    <n v="1"/>
    <m/>
    <n v="0"/>
    <n v="0"/>
    <n v="1"/>
    <m/>
    <s v="carta"/>
    <m/>
    <m/>
    <d v="2022-01-25T17:34:00"/>
    <s v="95.250.127.32"/>
    <x v="9"/>
  </r>
  <r>
    <n v="669"/>
    <x v="0"/>
    <s v="M"/>
    <x v="0"/>
    <x v="0"/>
    <s v="SO"/>
    <s v="P"/>
    <x v="3"/>
    <m/>
    <m/>
    <m/>
    <s v="PE"/>
    <m/>
    <m/>
    <m/>
    <x v="6"/>
    <x v="0"/>
    <m/>
    <x v="1"/>
    <s v="NO"/>
    <s v="BU"/>
    <m/>
    <x v="1"/>
    <x v="0"/>
    <m/>
    <m/>
    <s v="VE"/>
    <x v="0"/>
    <x v="4"/>
    <n v="3"/>
    <m/>
    <m/>
    <m/>
    <m/>
    <m/>
    <s v="carta"/>
    <m/>
    <m/>
    <d v="2022-01-25T17:39:24"/>
    <s v="95.250.127.32"/>
    <x v="7"/>
  </r>
  <r>
    <n v="673"/>
    <x v="0"/>
    <s v="M"/>
    <x v="2"/>
    <x v="2"/>
    <s v="CF"/>
    <s v="P"/>
    <x v="0"/>
    <m/>
    <s v="DI"/>
    <s v="FI"/>
    <m/>
    <m/>
    <m/>
    <m/>
    <x v="0"/>
    <x v="0"/>
    <m/>
    <x v="1"/>
    <s v="SI"/>
    <s v="IN"/>
    <s v="NO"/>
    <x v="0"/>
    <x v="0"/>
    <s v="SI"/>
    <s v="BA"/>
    <s v="VE"/>
    <x v="1"/>
    <x v="2"/>
    <n v="1"/>
    <n v="0"/>
    <n v="0"/>
    <n v="0"/>
    <n v="1"/>
    <n v="0"/>
    <s v="carta"/>
    <m/>
    <m/>
    <d v="2022-01-25T17:45:49"/>
    <s v="95.250.127.32"/>
    <x v="13"/>
  </r>
  <r>
    <n v="676"/>
    <x v="0"/>
    <s v="M"/>
    <x v="6"/>
    <x v="4"/>
    <s v="CO"/>
    <m/>
    <x v="1"/>
    <m/>
    <m/>
    <m/>
    <s v="PE"/>
    <m/>
    <m/>
    <m/>
    <x v="7"/>
    <x v="0"/>
    <m/>
    <x v="0"/>
    <s v="NO"/>
    <m/>
    <s v="SI"/>
    <x v="0"/>
    <x v="0"/>
    <s v="NO"/>
    <m/>
    <m/>
    <x v="0"/>
    <x v="1"/>
    <n v="2"/>
    <n v="2"/>
    <n v="0"/>
    <n v="2"/>
    <n v="2"/>
    <n v="2"/>
    <s v="carta"/>
    <m/>
    <m/>
    <d v="2022-01-25T17:47:48"/>
    <s v="95.250.127.32"/>
    <x v="14"/>
  </r>
  <r>
    <n v="678"/>
    <x v="0"/>
    <m/>
    <x v="0"/>
    <x v="4"/>
    <s v="CO"/>
    <s v="P"/>
    <x v="1"/>
    <m/>
    <m/>
    <m/>
    <s v="PE"/>
    <m/>
    <m/>
    <m/>
    <x v="7"/>
    <x v="1"/>
    <s v="CA"/>
    <x v="0"/>
    <s v="NO"/>
    <m/>
    <s v="NO"/>
    <x v="0"/>
    <x v="0"/>
    <s v="NO"/>
    <m/>
    <s v="AL"/>
    <x v="2"/>
    <x v="0"/>
    <n v="0"/>
    <m/>
    <n v="0"/>
    <n v="2"/>
    <n v="2"/>
    <n v="2"/>
    <s v="carta"/>
    <m/>
    <m/>
    <d v="2022-01-25T17:49:50"/>
    <s v="95.250.127.32"/>
    <x v="14"/>
  </r>
  <r>
    <n v="683"/>
    <x v="0"/>
    <m/>
    <x v="4"/>
    <x v="4"/>
    <s v="CO"/>
    <m/>
    <x v="1"/>
    <m/>
    <m/>
    <m/>
    <s v="PE"/>
    <m/>
    <m/>
    <m/>
    <x v="6"/>
    <x v="0"/>
    <m/>
    <x v="1"/>
    <s v="NO"/>
    <s v="BU"/>
    <s v="SI"/>
    <x v="0"/>
    <x v="0"/>
    <s v="NO"/>
    <m/>
    <s v="AT"/>
    <x v="0"/>
    <x v="0"/>
    <n v="0"/>
    <m/>
    <n v="0"/>
    <n v="0"/>
    <n v="0"/>
    <n v="0"/>
    <s v="carta"/>
    <m/>
    <m/>
    <d v="2022-01-25T17:52:41"/>
    <s v="95.250.127.32"/>
    <x v="14"/>
  </r>
  <r>
    <n v="685"/>
    <x v="0"/>
    <s v="M"/>
    <x v="6"/>
    <x v="1"/>
    <s v="CO"/>
    <s v="P"/>
    <x v="1"/>
    <m/>
    <m/>
    <m/>
    <s v="PE"/>
    <m/>
    <m/>
    <m/>
    <x v="6"/>
    <x v="0"/>
    <s v="SA"/>
    <x v="1"/>
    <s v="NO"/>
    <s v="DI"/>
    <s v="NO"/>
    <x v="0"/>
    <x v="0"/>
    <s v="NO"/>
    <m/>
    <s v="AT"/>
    <x v="0"/>
    <x v="2"/>
    <n v="0"/>
    <m/>
    <n v="0"/>
    <n v="0"/>
    <n v="0"/>
    <n v="0"/>
    <s v="carta"/>
    <m/>
    <m/>
    <d v="2022-01-25T17:55:02"/>
    <s v="95.250.127.32"/>
    <x v="12"/>
  </r>
  <r>
    <n v="688"/>
    <x v="0"/>
    <s v="F"/>
    <x v="0"/>
    <x v="4"/>
    <s v="FN"/>
    <s v="P"/>
    <x v="1"/>
    <s v="OC"/>
    <m/>
    <m/>
    <s v="PE"/>
    <m/>
    <m/>
    <m/>
    <x v="4"/>
    <x v="0"/>
    <m/>
    <x v="0"/>
    <s v="NO"/>
    <m/>
    <s v="SI"/>
    <x v="0"/>
    <x v="0"/>
    <s v="NO"/>
    <m/>
    <s v="VE"/>
    <x v="3"/>
    <x v="1"/>
    <n v="2"/>
    <n v="0"/>
    <n v="0"/>
    <n v="1"/>
    <n v="1"/>
    <n v="0"/>
    <s v="carta"/>
    <m/>
    <m/>
    <d v="2022-01-25T17:57:13"/>
    <s v="95.250.127.32"/>
    <x v="14"/>
  </r>
  <r>
    <n v="691"/>
    <x v="0"/>
    <s v="F"/>
    <x v="7"/>
    <x v="0"/>
    <s v="SO"/>
    <s v="P"/>
    <x v="0"/>
    <m/>
    <m/>
    <m/>
    <s v="PE"/>
    <m/>
    <m/>
    <m/>
    <x v="6"/>
    <x v="2"/>
    <s v="CA"/>
    <x v="1"/>
    <s v="NO"/>
    <m/>
    <s v="NO"/>
    <x v="0"/>
    <x v="0"/>
    <s v="NO"/>
    <m/>
    <s v="AL"/>
    <x v="2"/>
    <x v="2"/>
    <m/>
    <m/>
    <m/>
    <m/>
    <m/>
    <m/>
    <s v="carta"/>
    <m/>
    <m/>
    <d v="2022-01-25T17:59:36"/>
    <s v="95.250.127.32"/>
    <x v="7"/>
  </r>
  <r>
    <n v="694"/>
    <x v="0"/>
    <s v="M"/>
    <x v="5"/>
    <x v="1"/>
    <s v="CO"/>
    <s v="P"/>
    <x v="1"/>
    <m/>
    <m/>
    <m/>
    <s v="PE"/>
    <m/>
    <m/>
    <m/>
    <x v="5"/>
    <x v="0"/>
    <m/>
    <x v="1"/>
    <s v="NO"/>
    <m/>
    <m/>
    <x v="1"/>
    <x v="1"/>
    <s v="NO"/>
    <m/>
    <s v="VE"/>
    <x v="0"/>
    <x v="0"/>
    <n v="2"/>
    <m/>
    <n v="0"/>
    <n v="0"/>
    <n v="1"/>
    <n v="2"/>
    <s v="carta"/>
    <m/>
    <m/>
    <d v="2022-01-25T18:01:51"/>
    <s v="95.250.127.32"/>
    <x v="11"/>
  </r>
  <r>
    <n v="696"/>
    <x v="0"/>
    <s v="M"/>
    <x v="2"/>
    <x v="1"/>
    <s v="PA"/>
    <s v="P"/>
    <x v="1"/>
    <s v="OC"/>
    <m/>
    <m/>
    <s v="PE"/>
    <m/>
    <m/>
    <m/>
    <x v="3"/>
    <x v="0"/>
    <m/>
    <x v="0"/>
    <s v="NO"/>
    <m/>
    <s v="SI"/>
    <x v="0"/>
    <x v="0"/>
    <s v="NO"/>
    <m/>
    <m/>
    <x v="0"/>
    <x v="0"/>
    <n v="2"/>
    <n v="1"/>
    <n v="1"/>
    <n v="2"/>
    <n v="3"/>
    <n v="3"/>
    <s v="carta"/>
    <m/>
    <m/>
    <d v="2022-01-25T18:03:56"/>
    <s v="95.250.127.32"/>
    <x v="9"/>
  </r>
  <r>
    <n v="697"/>
    <x v="0"/>
    <s v="F"/>
    <x v="6"/>
    <x v="1"/>
    <s v="FN"/>
    <s v="P"/>
    <x v="1"/>
    <s v="OC"/>
    <m/>
    <m/>
    <s v="PE"/>
    <m/>
    <m/>
    <m/>
    <x v="3"/>
    <x v="0"/>
    <m/>
    <x v="0"/>
    <s v="NO"/>
    <m/>
    <s v="SI"/>
    <x v="0"/>
    <x v="0"/>
    <s v="NO"/>
    <m/>
    <m/>
    <x v="2"/>
    <x v="0"/>
    <n v="3"/>
    <n v="1"/>
    <n v="1"/>
    <m/>
    <n v="3"/>
    <n v="3"/>
    <s v="carta"/>
    <m/>
    <m/>
    <d v="2022-01-25T18:06:04"/>
    <s v="95.250.127.32"/>
    <x v="9"/>
  </r>
  <r>
    <n v="699"/>
    <x v="0"/>
    <s v="F"/>
    <x v="1"/>
    <x v="0"/>
    <s v="SO"/>
    <s v="A"/>
    <x v="0"/>
    <m/>
    <m/>
    <m/>
    <s v="PE"/>
    <m/>
    <m/>
    <m/>
    <x v="1"/>
    <x v="0"/>
    <m/>
    <x v="2"/>
    <s v="NO"/>
    <m/>
    <s v="SI"/>
    <x v="0"/>
    <x v="0"/>
    <s v="NO"/>
    <m/>
    <s v="AT"/>
    <x v="0"/>
    <x v="0"/>
    <n v="0"/>
    <n v="0"/>
    <n v="0"/>
    <m/>
    <n v="1"/>
    <m/>
    <s v="carta"/>
    <m/>
    <m/>
    <d v="2022-01-25T18:08:04"/>
    <s v="95.250.127.32"/>
    <x v="9"/>
  </r>
  <r>
    <n v="700"/>
    <x v="0"/>
    <s v="F"/>
    <x v="0"/>
    <x v="0"/>
    <m/>
    <s v="P"/>
    <x v="0"/>
    <m/>
    <m/>
    <m/>
    <s v="PE"/>
    <m/>
    <m/>
    <m/>
    <x v="6"/>
    <x v="0"/>
    <m/>
    <x v="1"/>
    <s v="NO"/>
    <m/>
    <s v="NO"/>
    <x v="0"/>
    <x v="0"/>
    <s v="NO"/>
    <m/>
    <s v="VE"/>
    <x v="2"/>
    <x v="1"/>
    <n v="0"/>
    <m/>
    <n v="0"/>
    <n v="0"/>
    <n v="1"/>
    <n v="1"/>
    <s v="carta"/>
    <m/>
    <m/>
    <d v="2022-01-25T18:09:59"/>
    <s v="95.250.127.32"/>
    <x v="7"/>
  </r>
  <r>
    <n v="702"/>
    <x v="0"/>
    <s v="M"/>
    <x v="4"/>
    <x v="3"/>
    <s v="CO"/>
    <s v="P"/>
    <x v="2"/>
    <m/>
    <m/>
    <m/>
    <s v="PE"/>
    <m/>
    <m/>
    <m/>
    <x v="4"/>
    <x v="0"/>
    <m/>
    <x v="0"/>
    <s v="NO"/>
    <m/>
    <s v="SI"/>
    <x v="0"/>
    <x v="0"/>
    <s v="NO"/>
    <m/>
    <m/>
    <x v="0"/>
    <x v="0"/>
    <n v="2"/>
    <n v="2"/>
    <n v="0"/>
    <n v="1"/>
    <n v="2"/>
    <n v="1"/>
    <s v="carta"/>
    <m/>
    <m/>
    <d v="2022-01-25T18:11:56"/>
    <s v="95.250.127.32"/>
    <x v="15"/>
  </r>
  <r>
    <n v="704"/>
    <x v="0"/>
    <s v="F"/>
    <x v="1"/>
    <x v="3"/>
    <s v="CF"/>
    <s v="P"/>
    <x v="2"/>
    <s v="OC"/>
    <m/>
    <m/>
    <s v="PE"/>
    <m/>
    <m/>
    <m/>
    <x v="4"/>
    <x v="0"/>
    <m/>
    <x v="0"/>
    <s v="NO"/>
    <m/>
    <s v="SI"/>
    <x v="0"/>
    <x v="0"/>
    <s v="NO"/>
    <m/>
    <m/>
    <x v="1"/>
    <x v="0"/>
    <n v="2"/>
    <n v="0"/>
    <n v="0"/>
    <n v="1"/>
    <n v="2"/>
    <n v="1"/>
    <s v="carta"/>
    <m/>
    <m/>
    <d v="2022-01-25T18:14:06"/>
    <s v="95.250.127.32"/>
    <x v="15"/>
  </r>
  <r>
    <n v="705"/>
    <x v="0"/>
    <s v="M"/>
    <x v="4"/>
    <x v="1"/>
    <s v="CO"/>
    <s v="P"/>
    <x v="3"/>
    <m/>
    <m/>
    <m/>
    <s v="PE"/>
    <m/>
    <m/>
    <m/>
    <x v="1"/>
    <x v="0"/>
    <m/>
    <x v="0"/>
    <s v="NO"/>
    <s v="BU"/>
    <s v="SI"/>
    <x v="0"/>
    <x v="0"/>
    <s v="NO"/>
    <m/>
    <m/>
    <x v="0"/>
    <x v="0"/>
    <n v="2"/>
    <n v="0"/>
    <n v="0"/>
    <n v="0"/>
    <n v="1"/>
    <n v="0"/>
    <s v="carta"/>
    <m/>
    <m/>
    <d v="2022-01-25T18:16:12"/>
    <s v="95.250.127.32"/>
    <x v="4"/>
  </r>
  <r>
    <n v="707"/>
    <x v="0"/>
    <s v="F"/>
    <x v="1"/>
    <x v="1"/>
    <s v="CO"/>
    <s v="P"/>
    <x v="1"/>
    <m/>
    <m/>
    <m/>
    <s v="PE"/>
    <m/>
    <m/>
    <m/>
    <x v="1"/>
    <x v="0"/>
    <m/>
    <x v="0"/>
    <s v="NO"/>
    <s v="BU"/>
    <s v="SI"/>
    <x v="0"/>
    <x v="0"/>
    <s v="NO"/>
    <m/>
    <m/>
    <x v="0"/>
    <x v="4"/>
    <n v="2"/>
    <n v="0"/>
    <n v="0"/>
    <n v="0"/>
    <n v="2"/>
    <n v="0"/>
    <s v="carta"/>
    <m/>
    <m/>
    <d v="2022-01-25T18:18:16"/>
    <s v="95.250.127.32"/>
    <x v="4"/>
  </r>
  <r>
    <n v="708"/>
    <x v="0"/>
    <s v="M"/>
    <x v="4"/>
    <x v="2"/>
    <s v="CF"/>
    <s v="P"/>
    <x v="2"/>
    <s v="OC"/>
    <s v="DI"/>
    <s v="FI"/>
    <s v="PE"/>
    <m/>
    <m/>
    <m/>
    <x v="3"/>
    <x v="0"/>
    <m/>
    <x v="0"/>
    <s v="NO"/>
    <m/>
    <s v="SI"/>
    <x v="0"/>
    <x v="0"/>
    <s v="NO"/>
    <m/>
    <s v="VE"/>
    <x v="2"/>
    <x v="1"/>
    <n v="0"/>
    <n v="0"/>
    <n v="0"/>
    <n v="0"/>
    <n v="1"/>
    <n v="0"/>
    <s v="carta"/>
    <m/>
    <m/>
    <d v="2022-01-25T18:20:56"/>
    <s v="95.250.127.32"/>
    <x v="4"/>
  </r>
  <r>
    <n v="710"/>
    <x v="0"/>
    <m/>
    <x v="6"/>
    <x v="1"/>
    <s v="CO"/>
    <s v="P"/>
    <x v="3"/>
    <m/>
    <m/>
    <m/>
    <s v="PE"/>
    <m/>
    <m/>
    <m/>
    <x v="1"/>
    <x v="0"/>
    <m/>
    <x v="0"/>
    <s v="NO"/>
    <m/>
    <s v="SI"/>
    <x v="0"/>
    <x v="0"/>
    <s v="NO"/>
    <m/>
    <m/>
    <x v="2"/>
    <x v="0"/>
    <n v="2"/>
    <m/>
    <m/>
    <n v="2"/>
    <n v="2"/>
    <n v="2"/>
    <s v="carta"/>
    <m/>
    <m/>
    <d v="2022-01-25T18:22:44"/>
    <s v="95.250.127.32"/>
    <x v="4"/>
  </r>
  <r>
    <n v="712"/>
    <x v="0"/>
    <s v="F"/>
    <x v="5"/>
    <x v="1"/>
    <s v="CO"/>
    <s v="P"/>
    <x v="1"/>
    <m/>
    <m/>
    <m/>
    <s v="PE"/>
    <m/>
    <m/>
    <m/>
    <x v="5"/>
    <x v="0"/>
    <m/>
    <x v="0"/>
    <s v="NO"/>
    <m/>
    <s v="SI"/>
    <x v="0"/>
    <x v="0"/>
    <s v="NO"/>
    <m/>
    <m/>
    <x v="0"/>
    <x v="0"/>
    <n v="2"/>
    <n v="1"/>
    <n v="0"/>
    <n v="1"/>
    <n v="2"/>
    <n v="0"/>
    <s v="carta"/>
    <m/>
    <m/>
    <d v="2022-01-25T18:26:33"/>
    <s v="95.250.127.32"/>
    <x v="11"/>
  </r>
  <r>
    <n v="713"/>
    <x v="0"/>
    <s v="M"/>
    <x v="5"/>
    <x v="1"/>
    <s v="CO"/>
    <s v="P"/>
    <x v="1"/>
    <m/>
    <m/>
    <m/>
    <s v="PE"/>
    <m/>
    <m/>
    <m/>
    <x v="5"/>
    <x v="0"/>
    <m/>
    <x v="0"/>
    <s v="NO"/>
    <m/>
    <s v="SI"/>
    <x v="0"/>
    <x v="0"/>
    <s v="NO"/>
    <m/>
    <m/>
    <x v="0"/>
    <x v="1"/>
    <n v="2"/>
    <n v="1"/>
    <n v="0"/>
    <n v="2"/>
    <n v="2"/>
    <n v="1"/>
    <s v="carta"/>
    <m/>
    <m/>
    <d v="2022-01-25T18:28:22"/>
    <s v="95.250.127.32"/>
    <x v="11"/>
  </r>
  <r>
    <n v="714"/>
    <x v="0"/>
    <s v="F"/>
    <x v="4"/>
    <x v="1"/>
    <s v="CO"/>
    <s v="P"/>
    <x v="1"/>
    <m/>
    <m/>
    <m/>
    <s v="PE"/>
    <m/>
    <m/>
    <m/>
    <x v="1"/>
    <x v="0"/>
    <m/>
    <x v="0"/>
    <s v="SI"/>
    <s v="BU"/>
    <s v="SI"/>
    <x v="0"/>
    <x v="0"/>
    <s v="NO"/>
    <m/>
    <s v="VE"/>
    <x v="0"/>
    <x v="2"/>
    <n v="1"/>
    <n v="0"/>
    <n v="0"/>
    <n v="0"/>
    <n v="0"/>
    <n v="0"/>
    <s v="carta"/>
    <m/>
    <m/>
    <d v="2022-01-25T18:30:42"/>
    <s v="95.250.127.32"/>
    <x v="4"/>
  </r>
  <r>
    <n v="716"/>
    <x v="0"/>
    <s v="M"/>
    <x v="4"/>
    <x v="1"/>
    <s v="CO"/>
    <s v="P"/>
    <x v="1"/>
    <m/>
    <m/>
    <m/>
    <s v="PE"/>
    <m/>
    <m/>
    <m/>
    <x v="7"/>
    <x v="0"/>
    <m/>
    <x v="0"/>
    <s v="NO"/>
    <m/>
    <s v="SI"/>
    <x v="0"/>
    <x v="0"/>
    <s v="NO"/>
    <m/>
    <s v="VE"/>
    <x v="0"/>
    <x v="1"/>
    <n v="0"/>
    <m/>
    <n v="0"/>
    <n v="0"/>
    <n v="0"/>
    <n v="0"/>
    <s v="carta"/>
    <m/>
    <m/>
    <d v="2022-01-25T18:32:37"/>
    <s v="95.250.127.32"/>
    <x v="7"/>
  </r>
  <r>
    <n v="717"/>
    <x v="0"/>
    <s v="M"/>
    <x v="7"/>
    <x v="4"/>
    <s v="CO"/>
    <s v="P"/>
    <x v="3"/>
    <m/>
    <m/>
    <m/>
    <s v="PE"/>
    <m/>
    <m/>
    <m/>
    <x v="0"/>
    <x v="0"/>
    <s v="CA"/>
    <x v="0"/>
    <s v="SI"/>
    <m/>
    <s v="SI"/>
    <x v="0"/>
    <x v="0"/>
    <s v="NO"/>
    <m/>
    <s v="VE"/>
    <x v="0"/>
    <x v="0"/>
    <n v="2"/>
    <m/>
    <n v="0"/>
    <n v="0"/>
    <n v="1"/>
    <n v="0"/>
    <s v="carta"/>
    <m/>
    <m/>
    <d v="2022-01-25T18:34:49"/>
    <s v="95.250.127.32"/>
    <x v="14"/>
  </r>
  <r>
    <n v="718"/>
    <x v="0"/>
    <s v="F"/>
    <x v="7"/>
    <x v="1"/>
    <s v="CO"/>
    <s v="P"/>
    <x v="1"/>
    <m/>
    <m/>
    <m/>
    <s v="PE"/>
    <m/>
    <m/>
    <m/>
    <x v="5"/>
    <x v="0"/>
    <s v="CA"/>
    <x v="1"/>
    <m/>
    <m/>
    <m/>
    <x v="0"/>
    <x v="0"/>
    <s v="NO"/>
    <m/>
    <s v="AT"/>
    <x v="0"/>
    <x v="0"/>
    <n v="2"/>
    <m/>
    <n v="0"/>
    <m/>
    <n v="1"/>
    <n v="0"/>
    <s v="carta"/>
    <m/>
    <m/>
    <d v="2022-01-25T18:37:45"/>
    <s v="95.250.127.32"/>
    <x v="11"/>
  </r>
  <r>
    <n v="720"/>
    <x v="0"/>
    <s v="M"/>
    <x v="0"/>
    <x v="1"/>
    <s v="CO"/>
    <s v="P"/>
    <x v="3"/>
    <m/>
    <m/>
    <m/>
    <s v="PE"/>
    <m/>
    <m/>
    <m/>
    <x v="3"/>
    <x v="0"/>
    <m/>
    <x v="0"/>
    <s v="NO"/>
    <m/>
    <s v="SI"/>
    <x v="2"/>
    <x v="0"/>
    <s v="NO"/>
    <m/>
    <m/>
    <x v="2"/>
    <x v="0"/>
    <n v="0"/>
    <n v="1"/>
    <n v="1"/>
    <n v="1"/>
    <n v="1"/>
    <n v="1"/>
    <s v="carta"/>
    <m/>
    <m/>
    <d v="2022-01-25T18:39:57"/>
    <s v="95.250.127.32"/>
    <x v="9"/>
  </r>
  <r>
    <n v="721"/>
    <x v="0"/>
    <s v="F"/>
    <x v="5"/>
    <x v="1"/>
    <s v="CO"/>
    <s v="P"/>
    <x v="1"/>
    <m/>
    <m/>
    <m/>
    <s v="PE"/>
    <m/>
    <m/>
    <m/>
    <x v="3"/>
    <x v="0"/>
    <m/>
    <x v="0"/>
    <s v="NO"/>
    <m/>
    <s v="SI"/>
    <x v="0"/>
    <x v="0"/>
    <s v="NO"/>
    <m/>
    <m/>
    <x v="2"/>
    <x v="0"/>
    <n v="0"/>
    <n v="1"/>
    <m/>
    <n v="1"/>
    <n v="1"/>
    <n v="1"/>
    <s v="carta"/>
    <m/>
    <m/>
    <d v="2022-01-25T18:41:47"/>
    <s v="95.250.127.32"/>
    <x v="9"/>
  </r>
  <r>
    <n v="723"/>
    <x v="0"/>
    <s v="M"/>
    <x v="2"/>
    <x v="2"/>
    <s v="CF"/>
    <s v="P"/>
    <x v="1"/>
    <m/>
    <m/>
    <s v="FI"/>
    <m/>
    <m/>
    <m/>
    <m/>
    <x v="3"/>
    <x v="0"/>
    <m/>
    <x v="0"/>
    <s v="NO"/>
    <m/>
    <s v="SI"/>
    <x v="0"/>
    <x v="0"/>
    <s v="NO"/>
    <m/>
    <s v="VE"/>
    <x v="0"/>
    <x v="0"/>
    <n v="3"/>
    <n v="0"/>
    <n v="0"/>
    <n v="0"/>
    <n v="3"/>
    <n v="2"/>
    <s v="carta"/>
    <m/>
    <m/>
    <d v="2022-01-25T18:43:53"/>
    <s v="95.250.127.32"/>
    <x v="4"/>
  </r>
  <r>
    <n v="725"/>
    <x v="0"/>
    <s v="F"/>
    <x v="2"/>
    <x v="2"/>
    <s v="CF"/>
    <s v="P"/>
    <x v="1"/>
    <s v="OC"/>
    <m/>
    <m/>
    <s v="PE"/>
    <m/>
    <m/>
    <m/>
    <x v="4"/>
    <x v="0"/>
    <m/>
    <x v="0"/>
    <s v="NO"/>
    <m/>
    <s v="SI"/>
    <x v="0"/>
    <x v="0"/>
    <s v="NO"/>
    <m/>
    <s v="VE"/>
    <x v="0"/>
    <x v="1"/>
    <m/>
    <m/>
    <m/>
    <m/>
    <m/>
    <n v="0"/>
    <s v="carta"/>
    <m/>
    <m/>
    <d v="2022-01-25T18:45:45"/>
    <s v="95.250.127.32"/>
    <x v="7"/>
  </r>
  <r>
    <n v="726"/>
    <x v="0"/>
    <s v="M"/>
    <x v="2"/>
    <x v="4"/>
    <s v="CF"/>
    <s v="P"/>
    <x v="1"/>
    <s v="OC"/>
    <m/>
    <s v="FI"/>
    <m/>
    <m/>
    <m/>
    <m/>
    <x v="4"/>
    <x v="0"/>
    <m/>
    <x v="0"/>
    <s v="NO"/>
    <m/>
    <s v="SI"/>
    <x v="0"/>
    <x v="0"/>
    <m/>
    <m/>
    <s v="VE"/>
    <x v="0"/>
    <x v="1"/>
    <m/>
    <m/>
    <m/>
    <m/>
    <m/>
    <n v="0"/>
    <s v="carta"/>
    <m/>
    <m/>
    <d v="2022-01-25T18:47:31"/>
    <s v="95.250.127.32"/>
    <x v="14"/>
  </r>
  <r>
    <n v="727"/>
    <x v="0"/>
    <s v="M"/>
    <x v="6"/>
    <x v="4"/>
    <s v="CO"/>
    <m/>
    <x v="0"/>
    <m/>
    <m/>
    <m/>
    <m/>
    <m/>
    <m/>
    <m/>
    <x v="3"/>
    <x v="0"/>
    <m/>
    <x v="0"/>
    <s v="NO"/>
    <m/>
    <s v="SI"/>
    <x v="0"/>
    <x v="0"/>
    <s v="NO"/>
    <m/>
    <m/>
    <x v="2"/>
    <x v="0"/>
    <n v="3"/>
    <m/>
    <n v="2"/>
    <n v="0"/>
    <n v="1"/>
    <n v="1"/>
    <s v="carta"/>
    <m/>
    <m/>
    <d v="2022-01-25T18:49:42"/>
    <s v="95.250.127.32"/>
    <x v="14"/>
  </r>
  <r>
    <n v="728"/>
    <x v="0"/>
    <s v="M"/>
    <x v="8"/>
    <x v="0"/>
    <s v="SO"/>
    <s v="P"/>
    <x v="0"/>
    <m/>
    <m/>
    <m/>
    <s v="PE"/>
    <m/>
    <m/>
    <m/>
    <x v="7"/>
    <x v="0"/>
    <m/>
    <x v="0"/>
    <s v="NO"/>
    <m/>
    <s v="SI"/>
    <x v="0"/>
    <x v="0"/>
    <s v="NO"/>
    <m/>
    <m/>
    <x v="0"/>
    <x v="1"/>
    <n v="1"/>
    <m/>
    <n v="0"/>
    <n v="0"/>
    <n v="1"/>
    <n v="0"/>
    <s v="carta"/>
    <m/>
    <m/>
    <d v="2022-01-25T18:51:30"/>
    <s v="95.250.127.32"/>
    <x v="5"/>
  </r>
  <r>
    <n v="730"/>
    <x v="0"/>
    <s v="M"/>
    <x v="1"/>
    <x v="1"/>
    <s v="CO"/>
    <s v="P"/>
    <x v="0"/>
    <m/>
    <m/>
    <m/>
    <s v="PE"/>
    <m/>
    <m/>
    <m/>
    <x v="1"/>
    <x v="1"/>
    <s v="CA"/>
    <x v="1"/>
    <s v="NO"/>
    <m/>
    <s v="NO"/>
    <x v="0"/>
    <x v="0"/>
    <s v="NO"/>
    <m/>
    <m/>
    <x v="0"/>
    <x v="1"/>
    <n v="0"/>
    <n v="0"/>
    <n v="0"/>
    <n v="0"/>
    <n v="0"/>
    <n v="0"/>
    <s v="carta"/>
    <m/>
    <m/>
    <d v="2022-01-25T18:53:47"/>
    <s v="95.250.127.32"/>
    <x v="4"/>
  </r>
  <r>
    <n v="732"/>
    <x v="0"/>
    <s v="F"/>
    <x v="1"/>
    <x v="1"/>
    <s v="CO"/>
    <s v="P"/>
    <x v="0"/>
    <m/>
    <m/>
    <m/>
    <s v="PE"/>
    <m/>
    <m/>
    <m/>
    <x v="1"/>
    <x v="1"/>
    <s v="CA"/>
    <x v="1"/>
    <s v="NO"/>
    <m/>
    <s v="NO"/>
    <x v="0"/>
    <x v="0"/>
    <s v="NO"/>
    <m/>
    <s v="VE"/>
    <x v="0"/>
    <x v="0"/>
    <n v="0"/>
    <n v="0"/>
    <n v="0"/>
    <n v="0"/>
    <n v="0"/>
    <n v="0"/>
    <s v="carta"/>
    <m/>
    <m/>
    <d v="2022-01-25T18:55:53"/>
    <s v="95.250.127.32"/>
    <x v="4"/>
  </r>
  <r>
    <n v="734"/>
    <x v="0"/>
    <s v="M"/>
    <x v="4"/>
    <x v="0"/>
    <s v="SO"/>
    <s v="P"/>
    <x v="3"/>
    <m/>
    <m/>
    <m/>
    <s v="PE"/>
    <m/>
    <m/>
    <m/>
    <x v="1"/>
    <x v="0"/>
    <m/>
    <x v="1"/>
    <s v="NO"/>
    <m/>
    <s v="SI"/>
    <x v="0"/>
    <x v="0"/>
    <s v="NO"/>
    <m/>
    <m/>
    <x v="2"/>
    <x v="1"/>
    <n v="2"/>
    <n v="1"/>
    <n v="0"/>
    <n v="1"/>
    <m/>
    <n v="1"/>
    <s v="carta"/>
    <m/>
    <m/>
    <d v="2022-01-25T18:57:54"/>
    <s v="95.250.127.32"/>
    <x v="9"/>
  </r>
  <r>
    <n v="735"/>
    <x v="0"/>
    <s v="F"/>
    <x v="7"/>
    <x v="1"/>
    <s v="PA"/>
    <s v="P"/>
    <x v="1"/>
    <s v="OC"/>
    <m/>
    <m/>
    <s v="PE"/>
    <m/>
    <m/>
    <m/>
    <x v="7"/>
    <x v="0"/>
    <m/>
    <x v="0"/>
    <s v="NO"/>
    <m/>
    <s v="SI"/>
    <x v="0"/>
    <x v="0"/>
    <s v="NO"/>
    <m/>
    <s v="AT"/>
    <x v="2"/>
    <x v="2"/>
    <n v="1"/>
    <m/>
    <n v="1"/>
    <n v="1"/>
    <n v="1"/>
    <n v="1"/>
    <s v="carta"/>
    <m/>
    <m/>
    <d v="2022-01-25T18:59:59"/>
    <s v="95.250.127.32"/>
    <x v="7"/>
  </r>
  <r>
    <n v="737"/>
    <x v="0"/>
    <s v="M"/>
    <x v="4"/>
    <x v="1"/>
    <s v="PA"/>
    <s v="P"/>
    <x v="1"/>
    <s v="OC"/>
    <m/>
    <m/>
    <s v="PE"/>
    <m/>
    <m/>
    <m/>
    <x v="7"/>
    <x v="0"/>
    <m/>
    <x v="0"/>
    <s v="NO"/>
    <m/>
    <s v="SI"/>
    <x v="0"/>
    <x v="0"/>
    <s v="NO"/>
    <m/>
    <s v="AT"/>
    <x v="2"/>
    <x v="2"/>
    <n v="2"/>
    <n v="1"/>
    <m/>
    <n v="1"/>
    <m/>
    <n v="1"/>
    <s v="carta"/>
    <m/>
    <m/>
    <d v="2022-01-25T19:02:02"/>
    <s v="95.250.127.32"/>
    <x v="7"/>
  </r>
  <r>
    <n v="739"/>
    <x v="0"/>
    <s v="M"/>
    <x v="5"/>
    <x v="0"/>
    <s v="SO"/>
    <s v="A"/>
    <x v="0"/>
    <m/>
    <m/>
    <m/>
    <s v="PE"/>
    <m/>
    <m/>
    <m/>
    <x v="7"/>
    <x v="0"/>
    <m/>
    <x v="0"/>
    <s v="NO"/>
    <m/>
    <s v="NO"/>
    <x v="0"/>
    <x v="0"/>
    <s v="SI"/>
    <s v="BA"/>
    <s v="AT"/>
    <x v="0"/>
    <x v="0"/>
    <n v="2"/>
    <m/>
    <n v="0"/>
    <n v="1"/>
    <n v="1"/>
    <n v="1"/>
    <s v="carta"/>
    <m/>
    <m/>
    <d v="2022-01-25T19:04:09"/>
    <s v="95.250.127.32"/>
    <x v="5"/>
  </r>
  <r>
    <n v="740"/>
    <x v="0"/>
    <s v="M"/>
    <x v="6"/>
    <x v="1"/>
    <s v="CO"/>
    <s v="P"/>
    <x v="3"/>
    <m/>
    <m/>
    <m/>
    <s v="PE"/>
    <m/>
    <m/>
    <m/>
    <x v="1"/>
    <x v="0"/>
    <s v="CA"/>
    <x v="0"/>
    <m/>
    <m/>
    <s v="SI"/>
    <x v="0"/>
    <x v="0"/>
    <s v="NO"/>
    <m/>
    <m/>
    <x v="0"/>
    <x v="3"/>
    <n v="1"/>
    <m/>
    <n v="0"/>
    <n v="1"/>
    <n v="1"/>
    <n v="1"/>
    <s v="carta"/>
    <m/>
    <m/>
    <d v="2022-01-25T19:06:09"/>
    <s v="95.250.127.32"/>
    <x v="4"/>
  </r>
  <r>
    <n v="742"/>
    <x v="0"/>
    <s v="F"/>
    <x v="5"/>
    <x v="1"/>
    <s v="CO"/>
    <s v="P"/>
    <x v="0"/>
    <m/>
    <m/>
    <m/>
    <s v="PE"/>
    <m/>
    <m/>
    <m/>
    <x v="1"/>
    <x v="0"/>
    <s v="CA"/>
    <x v="0"/>
    <m/>
    <m/>
    <s v="NO"/>
    <x v="2"/>
    <x v="0"/>
    <s v="NO"/>
    <m/>
    <s v="VE"/>
    <x v="0"/>
    <x v="3"/>
    <n v="1"/>
    <m/>
    <m/>
    <m/>
    <n v="1"/>
    <n v="1"/>
    <s v="carta"/>
    <m/>
    <m/>
    <d v="2022-01-25T19:07:59"/>
    <s v="95.250.127.32"/>
    <x v="4"/>
  </r>
  <r>
    <n v="743"/>
    <x v="0"/>
    <s v="M"/>
    <x v="1"/>
    <x v="2"/>
    <s v="CF"/>
    <s v="P"/>
    <x v="0"/>
    <m/>
    <s v="DI"/>
    <s v="FI"/>
    <m/>
    <m/>
    <m/>
    <m/>
    <x v="1"/>
    <x v="1"/>
    <s v="CA"/>
    <x v="1"/>
    <s v="SI"/>
    <s v="DI"/>
    <s v="NO"/>
    <x v="0"/>
    <x v="0"/>
    <s v="NO"/>
    <m/>
    <s v="VE"/>
    <x v="2"/>
    <x v="1"/>
    <n v="1"/>
    <m/>
    <n v="0"/>
    <n v="1"/>
    <n v="1"/>
    <n v="1"/>
    <s v="carta"/>
    <m/>
    <m/>
    <d v="2022-01-25T19:10:25"/>
    <s v="95.250.127.32"/>
    <x v="2"/>
  </r>
  <r>
    <n v="745"/>
    <x v="0"/>
    <s v="M"/>
    <x v="1"/>
    <x v="1"/>
    <s v="CO"/>
    <s v="P"/>
    <x v="1"/>
    <m/>
    <m/>
    <m/>
    <s v="PE"/>
    <m/>
    <m/>
    <m/>
    <x v="4"/>
    <x v="0"/>
    <m/>
    <x v="0"/>
    <s v="SI"/>
    <s v="BU"/>
    <s v="SI"/>
    <x v="0"/>
    <x v="0"/>
    <s v="NO"/>
    <m/>
    <m/>
    <x v="2"/>
    <x v="2"/>
    <n v="0"/>
    <n v="0"/>
    <n v="0"/>
    <n v="0"/>
    <n v="1"/>
    <n v="1"/>
    <s v="carta"/>
    <m/>
    <m/>
    <d v="2022-01-25T19:12:15"/>
    <s v="95.250.127.32"/>
    <x v="5"/>
  </r>
  <r>
    <n v="747"/>
    <x v="0"/>
    <s v="F"/>
    <x v="3"/>
    <x v="1"/>
    <s v="CO"/>
    <s v="P"/>
    <x v="1"/>
    <m/>
    <m/>
    <m/>
    <s v="PE"/>
    <m/>
    <m/>
    <m/>
    <x v="4"/>
    <x v="0"/>
    <m/>
    <x v="0"/>
    <s v="SI"/>
    <s v="BU"/>
    <s v="SI"/>
    <x v="0"/>
    <x v="0"/>
    <m/>
    <m/>
    <m/>
    <x v="2"/>
    <x v="2"/>
    <n v="1"/>
    <m/>
    <n v="0"/>
    <n v="1"/>
    <n v="1"/>
    <n v="1"/>
    <s v="carta"/>
    <m/>
    <m/>
    <d v="2022-01-25T19:14:10"/>
    <s v="95.250.127.32"/>
    <x v="5"/>
  </r>
  <r>
    <n v="748"/>
    <x v="0"/>
    <s v="M"/>
    <x v="5"/>
    <x v="1"/>
    <s v="CO"/>
    <s v="P"/>
    <x v="3"/>
    <m/>
    <m/>
    <m/>
    <s v="PE"/>
    <m/>
    <m/>
    <m/>
    <x v="7"/>
    <x v="0"/>
    <m/>
    <x v="0"/>
    <m/>
    <m/>
    <s v="NO"/>
    <x v="2"/>
    <x v="0"/>
    <s v="NO"/>
    <m/>
    <s v="VE"/>
    <x v="5"/>
    <x v="1"/>
    <n v="2"/>
    <n v="0"/>
    <m/>
    <n v="0"/>
    <n v="0"/>
    <n v="1"/>
    <s v="carta"/>
    <m/>
    <m/>
    <d v="2022-01-25T19:16:09"/>
    <s v="95.250.127.32"/>
    <x v="7"/>
  </r>
  <r>
    <n v="753"/>
    <x v="0"/>
    <s v="F"/>
    <x v="5"/>
    <x v="1"/>
    <s v="CO"/>
    <s v="P"/>
    <x v="1"/>
    <m/>
    <m/>
    <m/>
    <s v="PE"/>
    <m/>
    <m/>
    <m/>
    <x v="6"/>
    <x v="0"/>
    <m/>
    <x v="0"/>
    <s v="NO"/>
    <m/>
    <s v="NO"/>
    <x v="0"/>
    <x v="0"/>
    <s v="NO"/>
    <m/>
    <s v="VE"/>
    <x v="5"/>
    <x v="1"/>
    <n v="2"/>
    <m/>
    <m/>
    <n v="0"/>
    <m/>
    <m/>
    <s v="carta"/>
    <m/>
    <m/>
    <d v="2022-01-25T19:48:21"/>
    <s v="95.250.127.32"/>
    <x v="12"/>
  </r>
  <r>
    <n v="754"/>
    <x v="0"/>
    <m/>
    <x v="0"/>
    <x v="1"/>
    <s v="CO"/>
    <s v="P"/>
    <x v="1"/>
    <m/>
    <m/>
    <m/>
    <s v="PE"/>
    <m/>
    <m/>
    <m/>
    <x v="0"/>
    <x v="1"/>
    <s v="CA"/>
    <x v="1"/>
    <s v="NO"/>
    <m/>
    <s v="SI"/>
    <x v="0"/>
    <x v="0"/>
    <s v="NO"/>
    <m/>
    <s v="VE"/>
    <x v="2"/>
    <x v="0"/>
    <n v="2"/>
    <n v="2"/>
    <n v="0"/>
    <n v="1"/>
    <n v="3"/>
    <n v="2"/>
    <s v="carta"/>
    <m/>
    <m/>
    <d v="2022-01-25T19:51:32"/>
    <s v="95.250.127.32"/>
    <x v="1"/>
  </r>
  <r>
    <n v="755"/>
    <x v="0"/>
    <m/>
    <x v="4"/>
    <x v="4"/>
    <s v="CO"/>
    <s v="P"/>
    <x v="1"/>
    <m/>
    <m/>
    <m/>
    <s v="PE"/>
    <m/>
    <m/>
    <m/>
    <x v="0"/>
    <x v="1"/>
    <s v="CA"/>
    <x v="1"/>
    <s v="NO"/>
    <m/>
    <s v="SI"/>
    <x v="0"/>
    <x v="0"/>
    <s v="NO"/>
    <m/>
    <s v="VE"/>
    <x v="2"/>
    <x v="0"/>
    <n v="3"/>
    <n v="2"/>
    <n v="0"/>
    <n v="1"/>
    <n v="3"/>
    <n v="2"/>
    <s v="carta"/>
    <m/>
    <m/>
    <d v="2022-01-25T19:54:06"/>
    <s v="95.250.127.32"/>
    <x v="14"/>
  </r>
  <r>
    <n v="756"/>
    <x v="0"/>
    <s v="F"/>
    <x v="2"/>
    <x v="1"/>
    <s v="FN"/>
    <s v="P"/>
    <x v="1"/>
    <s v="OC"/>
    <m/>
    <m/>
    <m/>
    <m/>
    <m/>
    <m/>
    <x v="7"/>
    <x v="0"/>
    <m/>
    <x v="0"/>
    <s v="SI"/>
    <s v="BU"/>
    <s v="SI"/>
    <x v="2"/>
    <x v="1"/>
    <s v="NO"/>
    <m/>
    <m/>
    <x v="0"/>
    <x v="2"/>
    <n v="0"/>
    <m/>
    <n v="0"/>
    <n v="0"/>
    <n v="0"/>
    <n v="0"/>
    <s v="carta"/>
    <m/>
    <m/>
    <d v="2022-01-25T19:56:16"/>
    <s v="95.250.127.32"/>
    <x v="7"/>
  </r>
  <r>
    <n v="757"/>
    <x v="0"/>
    <s v="M"/>
    <x v="8"/>
    <x v="4"/>
    <s v="CO"/>
    <s v="P"/>
    <x v="3"/>
    <m/>
    <m/>
    <m/>
    <s v="PE"/>
    <m/>
    <m/>
    <m/>
    <x v="6"/>
    <x v="0"/>
    <s v="CA"/>
    <x v="1"/>
    <s v="NO"/>
    <m/>
    <s v="NO"/>
    <x v="0"/>
    <x v="0"/>
    <s v="NO"/>
    <m/>
    <s v="VE"/>
    <x v="2"/>
    <x v="2"/>
    <n v="1"/>
    <m/>
    <n v="0"/>
    <n v="0"/>
    <n v="1"/>
    <m/>
    <s v="carta"/>
    <m/>
    <m/>
    <d v="2022-01-25T19:58:13"/>
    <s v="95.250.127.32"/>
    <x v="14"/>
  </r>
  <r>
    <n v="758"/>
    <x v="0"/>
    <s v="F"/>
    <x v="8"/>
    <x v="4"/>
    <s v="CO"/>
    <s v="P"/>
    <x v="3"/>
    <m/>
    <m/>
    <m/>
    <s v="PE"/>
    <m/>
    <m/>
    <m/>
    <x v="6"/>
    <x v="0"/>
    <s v="SA"/>
    <x v="1"/>
    <s v="NO"/>
    <s v="DI"/>
    <s v="NO"/>
    <x v="0"/>
    <x v="0"/>
    <s v="NO"/>
    <m/>
    <s v="VE"/>
    <x v="2"/>
    <x v="2"/>
    <n v="1"/>
    <m/>
    <n v="0"/>
    <n v="0"/>
    <n v="1"/>
    <m/>
    <s v="carta"/>
    <m/>
    <m/>
    <d v="2022-01-25T20:00:09"/>
    <s v="95.250.127.32"/>
    <x v="14"/>
  </r>
  <r>
    <n v="759"/>
    <x v="0"/>
    <s v="F"/>
    <x v="7"/>
    <x v="4"/>
    <s v="SO"/>
    <s v="P"/>
    <x v="3"/>
    <m/>
    <m/>
    <m/>
    <m/>
    <m/>
    <m/>
    <m/>
    <x v="6"/>
    <x v="0"/>
    <m/>
    <x v="1"/>
    <s v="NO"/>
    <m/>
    <m/>
    <x v="0"/>
    <x v="0"/>
    <s v="NO"/>
    <m/>
    <s v="VE"/>
    <x v="2"/>
    <x v="0"/>
    <n v="1"/>
    <n v="0"/>
    <n v="0"/>
    <n v="0"/>
    <n v="1"/>
    <n v="1"/>
    <s v="carta"/>
    <m/>
    <m/>
    <d v="2022-01-25T20:01:52"/>
    <s v="95.250.127.32"/>
    <x v="14"/>
  </r>
  <r>
    <n v="760"/>
    <x v="0"/>
    <s v="M"/>
    <x v="0"/>
    <x v="1"/>
    <s v="CO"/>
    <s v="P"/>
    <x v="1"/>
    <m/>
    <m/>
    <m/>
    <s v="PE"/>
    <m/>
    <m/>
    <m/>
    <x v="5"/>
    <x v="0"/>
    <m/>
    <x v="0"/>
    <s v="NO"/>
    <m/>
    <s v="SI"/>
    <x v="0"/>
    <x v="0"/>
    <s v="NO"/>
    <m/>
    <m/>
    <x v="2"/>
    <x v="1"/>
    <n v="1"/>
    <n v="0"/>
    <n v="0"/>
    <n v="1"/>
    <n v="1"/>
    <n v="1"/>
    <s v="carta"/>
    <m/>
    <m/>
    <d v="2022-01-25T20:03:30"/>
    <s v="95.250.127.32"/>
    <x v="11"/>
  </r>
  <r>
    <n v="761"/>
    <x v="0"/>
    <s v="F"/>
    <x v="4"/>
    <x v="1"/>
    <s v="CO"/>
    <s v="P"/>
    <x v="1"/>
    <m/>
    <m/>
    <m/>
    <s v="PE"/>
    <m/>
    <m/>
    <m/>
    <x v="5"/>
    <x v="0"/>
    <m/>
    <x v="0"/>
    <s v="NO"/>
    <m/>
    <s v="NO"/>
    <x v="2"/>
    <x v="0"/>
    <s v="NO"/>
    <m/>
    <m/>
    <x v="2"/>
    <x v="1"/>
    <n v="1"/>
    <n v="0"/>
    <n v="0"/>
    <n v="1"/>
    <n v="1"/>
    <n v="1"/>
    <s v="carta"/>
    <m/>
    <m/>
    <d v="2022-01-25T20:05:35"/>
    <s v="95.250.127.32"/>
    <x v="11"/>
  </r>
  <r>
    <n v="762"/>
    <x v="0"/>
    <s v="F"/>
    <x v="2"/>
    <x v="1"/>
    <s v="SO"/>
    <s v="A"/>
    <x v="0"/>
    <m/>
    <m/>
    <m/>
    <m/>
    <m/>
    <m/>
    <m/>
    <x v="6"/>
    <x v="0"/>
    <s v="AF"/>
    <x v="2"/>
    <s v="NO"/>
    <m/>
    <s v="SI"/>
    <x v="0"/>
    <x v="0"/>
    <s v="NO"/>
    <m/>
    <s v="VE"/>
    <x v="0"/>
    <x v="0"/>
    <n v="1"/>
    <n v="0"/>
    <n v="1"/>
    <n v="1"/>
    <n v="1"/>
    <n v="1"/>
    <s v="carta"/>
    <m/>
    <m/>
    <d v="2022-01-25T20:07:57"/>
    <s v="95.250.127.32"/>
    <x v="12"/>
  </r>
  <r>
    <n v="763"/>
    <x v="0"/>
    <s v="M"/>
    <x v="1"/>
    <x v="2"/>
    <s v="PA"/>
    <s v="A"/>
    <x v="0"/>
    <s v="OC"/>
    <m/>
    <m/>
    <m/>
    <m/>
    <m/>
    <m/>
    <x v="1"/>
    <x v="1"/>
    <s v="SA"/>
    <x v="1"/>
    <s v="SI"/>
    <s v="DI"/>
    <s v="NO"/>
    <x v="0"/>
    <x v="0"/>
    <s v="SI"/>
    <s v="FA"/>
    <s v="AL"/>
    <x v="0"/>
    <x v="0"/>
    <n v="2"/>
    <n v="1"/>
    <n v="2"/>
    <n v="1"/>
    <n v="1"/>
    <n v="2"/>
    <s v="carta"/>
    <m/>
    <m/>
    <d v="2022-01-25T20:10:32"/>
    <s v="95.250.127.32"/>
    <x v="2"/>
  </r>
  <r>
    <n v="764"/>
    <x v="0"/>
    <s v="M"/>
    <x v="4"/>
    <x v="1"/>
    <s v="CO"/>
    <s v="P"/>
    <x v="1"/>
    <s v="OC"/>
    <m/>
    <m/>
    <s v="PE"/>
    <m/>
    <m/>
    <m/>
    <x v="4"/>
    <x v="0"/>
    <m/>
    <x v="0"/>
    <s v="NO"/>
    <m/>
    <s v="SI"/>
    <x v="0"/>
    <x v="0"/>
    <s v="NO"/>
    <m/>
    <m/>
    <x v="0"/>
    <x v="0"/>
    <n v="2"/>
    <m/>
    <n v="0"/>
    <n v="0"/>
    <n v="1"/>
    <n v="1"/>
    <s v="carta"/>
    <m/>
    <m/>
    <d v="2022-01-25T20:12:14"/>
    <s v="95.250.127.32"/>
    <x v="5"/>
  </r>
  <r>
    <n v="765"/>
    <x v="0"/>
    <s v="F"/>
    <x v="1"/>
    <x v="2"/>
    <s v="CF"/>
    <s v="A"/>
    <x v="0"/>
    <m/>
    <m/>
    <m/>
    <m/>
    <m/>
    <m/>
    <m/>
    <x v="1"/>
    <x v="1"/>
    <s v="SA"/>
    <x v="1"/>
    <s v="SI"/>
    <s v="DI"/>
    <s v="NO"/>
    <x v="0"/>
    <x v="0"/>
    <s v="SI"/>
    <s v="FA"/>
    <s v="AL"/>
    <x v="0"/>
    <x v="0"/>
    <n v="1"/>
    <n v="1"/>
    <n v="1"/>
    <n v="1"/>
    <n v="1"/>
    <n v="1"/>
    <s v="carta"/>
    <m/>
    <m/>
    <d v="2022-01-25T20:14:12"/>
    <s v="95.250.127.32"/>
    <x v="2"/>
  </r>
  <r>
    <n v="766"/>
    <x v="0"/>
    <s v="M"/>
    <x v="3"/>
    <x v="1"/>
    <s v="AM"/>
    <s v="A"/>
    <x v="0"/>
    <s v="OC"/>
    <s v="DI"/>
    <m/>
    <m/>
    <m/>
    <m/>
    <m/>
    <x v="1"/>
    <x v="1"/>
    <s v="AL"/>
    <x v="1"/>
    <s v="NO"/>
    <m/>
    <s v="NO"/>
    <x v="1"/>
    <x v="1"/>
    <s v="SI"/>
    <s v="FA"/>
    <s v="VE"/>
    <x v="0"/>
    <x v="1"/>
    <n v="0"/>
    <n v="0"/>
    <m/>
    <n v="0"/>
    <m/>
    <n v="1"/>
    <s v="carta"/>
    <m/>
    <m/>
    <d v="2022-01-25T20:16:30"/>
    <s v="95.250.127.32"/>
    <x v="4"/>
  </r>
  <r>
    <n v="767"/>
    <x v="0"/>
    <s v="F"/>
    <x v="0"/>
    <x v="3"/>
    <s v="CF"/>
    <s v="P"/>
    <x v="0"/>
    <m/>
    <s v="DI"/>
    <m/>
    <s v="PE"/>
    <m/>
    <m/>
    <m/>
    <x v="7"/>
    <x v="0"/>
    <m/>
    <x v="1"/>
    <s v="NO"/>
    <m/>
    <s v="NO"/>
    <x v="0"/>
    <x v="0"/>
    <s v="NO"/>
    <m/>
    <s v="VE"/>
    <x v="2"/>
    <x v="2"/>
    <n v="2"/>
    <m/>
    <n v="0"/>
    <n v="1"/>
    <n v="1"/>
    <n v="1"/>
    <s v="carta"/>
    <m/>
    <m/>
    <d v="2022-01-25T20:18:20"/>
    <s v="95.250.127.32"/>
    <x v="8"/>
  </r>
  <r>
    <n v="768"/>
    <x v="0"/>
    <s v="F"/>
    <x v="3"/>
    <x v="3"/>
    <s v="CF"/>
    <s v="P"/>
    <x v="0"/>
    <m/>
    <s v="DI"/>
    <m/>
    <s v="PE"/>
    <m/>
    <m/>
    <m/>
    <x v="1"/>
    <x v="2"/>
    <m/>
    <x v="1"/>
    <s v="NO"/>
    <m/>
    <s v="NO"/>
    <x v="0"/>
    <x v="0"/>
    <s v="NO"/>
    <m/>
    <s v="VE"/>
    <x v="2"/>
    <x v="2"/>
    <n v="2"/>
    <m/>
    <n v="0"/>
    <n v="1"/>
    <n v="1"/>
    <n v="1"/>
    <s v="carta"/>
    <m/>
    <m/>
    <d v="2022-01-25T20:20:08"/>
    <s v="95.250.127.32"/>
    <x v="12"/>
  </r>
  <r>
    <n v="769"/>
    <x v="0"/>
    <s v="M"/>
    <x v="6"/>
    <x v="3"/>
    <s v="CF"/>
    <s v="P"/>
    <x v="0"/>
    <m/>
    <s v="DI"/>
    <m/>
    <s v="PE"/>
    <m/>
    <m/>
    <m/>
    <x v="7"/>
    <x v="0"/>
    <m/>
    <x v="0"/>
    <s v="NO"/>
    <m/>
    <s v="SI"/>
    <x v="0"/>
    <x v="0"/>
    <s v="NO"/>
    <m/>
    <s v="VE"/>
    <x v="2"/>
    <x v="1"/>
    <n v="2"/>
    <m/>
    <n v="0"/>
    <n v="1"/>
    <n v="1"/>
    <n v="1"/>
    <s v="carta"/>
    <m/>
    <m/>
    <d v="2022-01-25T20:22:05"/>
    <s v="95.250.127.32"/>
    <x v="8"/>
  </r>
  <r>
    <n v="770"/>
    <x v="0"/>
    <s v="M"/>
    <x v="2"/>
    <x v="3"/>
    <s v="CF"/>
    <s v="P"/>
    <x v="1"/>
    <m/>
    <m/>
    <m/>
    <m/>
    <s v="MI"/>
    <m/>
    <m/>
    <x v="7"/>
    <x v="1"/>
    <s v="AF"/>
    <x v="1"/>
    <s v="NO"/>
    <s v="IN"/>
    <s v="NO"/>
    <x v="0"/>
    <x v="0"/>
    <s v="SI"/>
    <s v="BA"/>
    <s v="AT"/>
    <x v="0"/>
    <x v="3"/>
    <n v="0"/>
    <n v="0"/>
    <n v="0"/>
    <n v="0"/>
    <n v="0"/>
    <n v="0"/>
    <s v="carta"/>
    <m/>
    <m/>
    <d v="2022-01-25T20:24:36"/>
    <s v="95.250.127.32"/>
    <x v="8"/>
  </r>
  <r>
    <n v="771"/>
    <x v="0"/>
    <s v="M"/>
    <x v="0"/>
    <x v="0"/>
    <s v="SO"/>
    <s v="P"/>
    <x v="0"/>
    <m/>
    <s v="DI"/>
    <s v="FI"/>
    <m/>
    <m/>
    <m/>
    <m/>
    <x v="1"/>
    <x v="0"/>
    <s v="AF"/>
    <x v="1"/>
    <m/>
    <s v="BU"/>
    <s v="SI"/>
    <x v="0"/>
    <x v="0"/>
    <s v="NO"/>
    <m/>
    <s v="AT"/>
    <x v="0"/>
    <x v="0"/>
    <n v="0"/>
    <n v="0"/>
    <n v="0"/>
    <n v="0"/>
    <n v="0"/>
    <n v="0"/>
    <s v="carta"/>
    <m/>
    <m/>
    <d v="2022-01-25T20:26:44"/>
    <s v="95.250.127.32"/>
    <x v="9"/>
  </r>
  <r>
    <n v="772"/>
    <x v="0"/>
    <s v="M"/>
    <x v="1"/>
    <x v="0"/>
    <s v="SO"/>
    <s v="A"/>
    <x v="3"/>
    <m/>
    <m/>
    <m/>
    <s v="PE"/>
    <m/>
    <m/>
    <m/>
    <x v="1"/>
    <x v="1"/>
    <s v="AF"/>
    <x v="1"/>
    <m/>
    <s v="IN"/>
    <s v="NO"/>
    <x v="0"/>
    <x v="0"/>
    <s v="SI"/>
    <s v="BA"/>
    <s v="VE"/>
    <x v="4"/>
    <x v="1"/>
    <n v="0"/>
    <n v="0"/>
    <n v="0"/>
    <n v="0"/>
    <n v="0"/>
    <n v="0"/>
    <s v="carta"/>
    <m/>
    <m/>
    <d v="2022-01-25T20:28:55"/>
    <s v="95.250.127.32"/>
    <x v="9"/>
  </r>
  <r>
    <n v="773"/>
    <x v="0"/>
    <s v="F"/>
    <x v="6"/>
    <x v="1"/>
    <s v="CF"/>
    <s v="P"/>
    <x v="3"/>
    <s v="OC"/>
    <m/>
    <m/>
    <m/>
    <m/>
    <m/>
    <m/>
    <x v="7"/>
    <x v="1"/>
    <s v="SA"/>
    <x v="1"/>
    <s v="SI"/>
    <s v="IN"/>
    <s v="NO"/>
    <x v="0"/>
    <x v="0"/>
    <s v="NO"/>
    <m/>
    <s v="VE"/>
    <x v="0"/>
    <x v="1"/>
    <n v="0"/>
    <m/>
    <n v="1"/>
    <n v="1"/>
    <n v="1"/>
    <n v="1"/>
    <s v="carta"/>
    <m/>
    <m/>
    <d v="2022-01-25T20:31:28"/>
    <s v="95.250.127.32"/>
    <x v="7"/>
  </r>
  <r>
    <n v="774"/>
    <x v="0"/>
    <s v="M"/>
    <x v="1"/>
    <x v="1"/>
    <s v="CO"/>
    <s v="P"/>
    <x v="1"/>
    <m/>
    <s v="DI"/>
    <m/>
    <s v="PE"/>
    <m/>
    <m/>
    <m/>
    <x v="0"/>
    <x v="0"/>
    <m/>
    <x v="0"/>
    <s v="SI"/>
    <s v="BU"/>
    <s v="SI"/>
    <x v="0"/>
    <x v="0"/>
    <s v="NO"/>
    <m/>
    <m/>
    <x v="0"/>
    <x v="1"/>
    <n v="2"/>
    <m/>
    <n v="0"/>
    <n v="0"/>
    <n v="2"/>
    <n v="2"/>
    <s v="carta"/>
    <m/>
    <m/>
    <d v="2022-01-25T20:34:59"/>
    <s v="95.250.127.32"/>
    <x v="1"/>
  </r>
  <r>
    <n v="775"/>
    <x v="0"/>
    <s v="F"/>
    <x v="1"/>
    <x v="1"/>
    <s v="CO"/>
    <s v="P"/>
    <x v="1"/>
    <s v="OC"/>
    <m/>
    <m/>
    <s v="PE"/>
    <m/>
    <m/>
    <m/>
    <x v="0"/>
    <x v="0"/>
    <m/>
    <x v="0"/>
    <s v="SI"/>
    <s v="BU"/>
    <m/>
    <x v="0"/>
    <x v="0"/>
    <s v="NO"/>
    <m/>
    <m/>
    <x v="0"/>
    <x v="1"/>
    <n v="2"/>
    <m/>
    <n v="0"/>
    <n v="0"/>
    <n v="2"/>
    <n v="2"/>
    <s v="carta"/>
    <m/>
    <m/>
    <d v="2022-01-25T20:36:56"/>
    <s v="95.250.127.32"/>
    <x v="1"/>
  </r>
  <r>
    <n v="776"/>
    <x v="0"/>
    <s v="M"/>
    <x v="4"/>
    <x v="0"/>
    <s v="SO"/>
    <s v="A"/>
    <x v="0"/>
    <m/>
    <m/>
    <m/>
    <m/>
    <m/>
    <m/>
    <m/>
    <x v="6"/>
    <x v="1"/>
    <s v="GA"/>
    <x v="1"/>
    <s v="NO"/>
    <m/>
    <m/>
    <x v="0"/>
    <x v="0"/>
    <s v="NO"/>
    <m/>
    <s v="AT"/>
    <x v="1"/>
    <x v="2"/>
    <n v="2"/>
    <m/>
    <n v="0"/>
    <n v="0"/>
    <n v="1"/>
    <n v="1"/>
    <s v="carta"/>
    <m/>
    <m/>
    <d v="2022-01-25T20:38:53"/>
    <s v="95.250.127.32"/>
    <x v="7"/>
  </r>
  <r>
    <n v="777"/>
    <x v="0"/>
    <s v="M"/>
    <x v="3"/>
    <x v="1"/>
    <s v="PA"/>
    <s v="P"/>
    <x v="1"/>
    <s v="OC"/>
    <m/>
    <m/>
    <s v="PE"/>
    <m/>
    <m/>
    <m/>
    <x v="0"/>
    <x v="0"/>
    <m/>
    <x v="1"/>
    <s v="SI"/>
    <s v="IN"/>
    <s v="NO"/>
    <x v="1"/>
    <x v="1"/>
    <s v="SI"/>
    <s v="FA"/>
    <s v="VE"/>
    <x v="1"/>
    <x v="0"/>
    <n v="0"/>
    <n v="0"/>
    <n v="0"/>
    <m/>
    <n v="0"/>
    <n v="0"/>
    <s v="carta"/>
    <m/>
    <m/>
    <d v="2022-01-25T20:40:58"/>
    <s v="95.250.127.32"/>
    <x v="1"/>
  </r>
  <r>
    <n v="778"/>
    <x v="0"/>
    <s v="F"/>
    <x v="4"/>
    <x v="1"/>
    <s v="CO"/>
    <s v="P"/>
    <x v="3"/>
    <m/>
    <m/>
    <m/>
    <s v="PE"/>
    <m/>
    <m/>
    <m/>
    <x v="8"/>
    <x v="0"/>
    <m/>
    <x v="0"/>
    <s v="SI"/>
    <s v="BU"/>
    <s v="SI"/>
    <x v="0"/>
    <x v="0"/>
    <m/>
    <m/>
    <m/>
    <x v="0"/>
    <x v="4"/>
    <n v="1"/>
    <n v="0"/>
    <n v="0"/>
    <n v="0"/>
    <n v="1"/>
    <n v="1"/>
    <s v="carta"/>
    <m/>
    <m/>
    <d v="2022-01-25T20:43:22"/>
    <s v="95.250.127.32"/>
    <x v="17"/>
  </r>
  <r>
    <n v="779"/>
    <x v="0"/>
    <s v="M"/>
    <x v="5"/>
    <x v="1"/>
    <s v="CO"/>
    <m/>
    <x v="3"/>
    <m/>
    <m/>
    <m/>
    <m/>
    <m/>
    <m/>
    <m/>
    <x v="6"/>
    <x v="1"/>
    <m/>
    <x v="0"/>
    <m/>
    <s v="BU"/>
    <s v="SI"/>
    <x v="0"/>
    <x v="0"/>
    <s v="NO"/>
    <m/>
    <m/>
    <x v="0"/>
    <x v="4"/>
    <n v="2"/>
    <m/>
    <n v="0"/>
    <n v="0"/>
    <n v="1"/>
    <n v="1"/>
    <s v="carta"/>
    <m/>
    <m/>
    <d v="2022-01-25T20:45:04"/>
    <s v="95.250.127.32"/>
    <x v="12"/>
  </r>
  <r>
    <n v="780"/>
    <x v="0"/>
    <s v="F"/>
    <x v="1"/>
    <x v="1"/>
    <s v="CO"/>
    <s v="P"/>
    <x v="1"/>
    <m/>
    <m/>
    <m/>
    <s v="PE"/>
    <m/>
    <m/>
    <m/>
    <x v="7"/>
    <x v="0"/>
    <m/>
    <x v="0"/>
    <s v="NO"/>
    <m/>
    <m/>
    <x v="2"/>
    <x v="0"/>
    <m/>
    <m/>
    <m/>
    <x v="2"/>
    <x v="1"/>
    <n v="1"/>
    <n v="0"/>
    <n v="0"/>
    <n v="0"/>
    <n v="1"/>
    <n v="1"/>
    <s v="carta"/>
    <m/>
    <m/>
    <d v="2022-01-25T20:46:55"/>
    <s v="95.250.127.32"/>
    <x v="7"/>
  </r>
  <r>
    <n v="781"/>
    <x v="0"/>
    <s v="M"/>
    <x v="4"/>
    <x v="1"/>
    <s v="CO"/>
    <s v="P"/>
    <x v="1"/>
    <m/>
    <m/>
    <m/>
    <s v="PE"/>
    <m/>
    <m/>
    <m/>
    <x v="7"/>
    <x v="0"/>
    <m/>
    <x v="0"/>
    <s v="NO"/>
    <m/>
    <m/>
    <x v="2"/>
    <x v="0"/>
    <m/>
    <m/>
    <m/>
    <x v="2"/>
    <x v="1"/>
    <n v="1"/>
    <n v="0"/>
    <n v="0"/>
    <n v="0"/>
    <n v="1"/>
    <n v="1"/>
    <s v="carta"/>
    <m/>
    <m/>
    <d v="2022-01-25T20:48:26"/>
    <s v="95.250.127.32"/>
    <x v="7"/>
  </r>
  <r>
    <n v="845"/>
    <x v="0"/>
    <s v="F"/>
    <x v="7"/>
    <x v="0"/>
    <s v="SO"/>
    <s v="A"/>
    <x v="0"/>
    <m/>
    <m/>
    <m/>
    <s v="PE"/>
    <m/>
    <m/>
    <m/>
    <x v="7"/>
    <x v="0"/>
    <m/>
    <x v="2"/>
    <m/>
    <m/>
    <m/>
    <x v="2"/>
    <x v="0"/>
    <m/>
    <m/>
    <m/>
    <x v="2"/>
    <x v="0"/>
    <n v="1"/>
    <n v="0"/>
    <n v="0"/>
    <m/>
    <n v="1"/>
    <n v="1"/>
    <s v="carta"/>
    <m/>
    <m/>
    <d v="2022-01-26T10:48:40"/>
    <s v="95.250.127.32"/>
    <x v="5"/>
  </r>
  <r>
    <n v="846"/>
    <x v="0"/>
    <s v="F"/>
    <x v="5"/>
    <x v="1"/>
    <s v="CO"/>
    <s v="P"/>
    <x v="1"/>
    <m/>
    <m/>
    <m/>
    <s v="PE"/>
    <m/>
    <m/>
    <m/>
    <x v="7"/>
    <x v="0"/>
    <m/>
    <x v="0"/>
    <s v="NO"/>
    <m/>
    <s v="SI"/>
    <x v="0"/>
    <x v="0"/>
    <s v="NO"/>
    <m/>
    <m/>
    <x v="3"/>
    <x v="1"/>
    <n v="3"/>
    <n v="2"/>
    <n v="2"/>
    <n v="3"/>
    <n v="3"/>
    <n v="3"/>
    <s v="carta"/>
    <m/>
    <m/>
    <d v="2022-01-26T10:51:32"/>
    <s v="95.250.127.32"/>
    <x v="7"/>
  </r>
  <r>
    <n v="847"/>
    <x v="0"/>
    <s v="M"/>
    <x v="0"/>
    <x v="0"/>
    <s v="SO"/>
    <s v="A"/>
    <x v="0"/>
    <m/>
    <m/>
    <m/>
    <m/>
    <m/>
    <s v="NA"/>
    <m/>
    <x v="1"/>
    <x v="1"/>
    <s v="GA"/>
    <x v="1"/>
    <s v="SI"/>
    <s v="IN"/>
    <s v="NO"/>
    <x v="0"/>
    <x v="0"/>
    <s v="NO"/>
    <m/>
    <s v="AL"/>
    <x v="0"/>
    <x v="1"/>
    <n v="2"/>
    <n v="1"/>
    <n v="1"/>
    <n v="1"/>
    <n v="1"/>
    <m/>
    <s v="carta"/>
    <m/>
    <m/>
    <d v="2022-01-26T10:56:49"/>
    <s v="95.250.127.32"/>
    <x v="9"/>
  </r>
  <r>
    <n v="848"/>
    <x v="0"/>
    <s v="F"/>
    <x v="5"/>
    <x v="1"/>
    <s v="CO"/>
    <s v="P"/>
    <x v="0"/>
    <m/>
    <m/>
    <m/>
    <s v="PE"/>
    <m/>
    <m/>
    <m/>
    <x v="1"/>
    <x v="0"/>
    <m/>
    <x v="1"/>
    <s v="NO"/>
    <m/>
    <s v="NO"/>
    <x v="0"/>
    <x v="0"/>
    <s v="NO"/>
    <m/>
    <s v="VE"/>
    <x v="0"/>
    <x v="1"/>
    <n v="0"/>
    <n v="0"/>
    <n v="0"/>
    <n v="0"/>
    <n v="0"/>
    <n v="0"/>
    <s v="carta"/>
    <m/>
    <m/>
    <d v="2022-01-26T10:59:15"/>
    <s v="95.250.127.32"/>
    <x v="4"/>
  </r>
  <r>
    <n v="849"/>
    <x v="0"/>
    <s v="M"/>
    <x v="5"/>
    <x v="1"/>
    <s v="CO"/>
    <s v="P"/>
    <x v="0"/>
    <m/>
    <m/>
    <m/>
    <s v="PE"/>
    <m/>
    <m/>
    <m/>
    <x v="1"/>
    <x v="0"/>
    <m/>
    <x v="1"/>
    <s v="NO"/>
    <m/>
    <s v="NO"/>
    <x v="0"/>
    <x v="0"/>
    <s v="NO"/>
    <m/>
    <s v="VE"/>
    <x v="0"/>
    <x v="3"/>
    <n v="0"/>
    <m/>
    <n v="0"/>
    <n v="0"/>
    <n v="0"/>
    <n v="0"/>
    <s v="carta"/>
    <m/>
    <m/>
    <d v="2022-01-26T11:01:29"/>
    <s v="95.250.127.32"/>
    <x v="4"/>
  </r>
  <r>
    <n v="850"/>
    <x v="0"/>
    <s v="M"/>
    <x v="1"/>
    <x v="1"/>
    <s v="CO"/>
    <s v="A"/>
    <x v="3"/>
    <m/>
    <s v="DI"/>
    <m/>
    <m/>
    <m/>
    <m/>
    <m/>
    <x v="6"/>
    <x v="1"/>
    <m/>
    <x v="1"/>
    <s v="NO"/>
    <m/>
    <s v="NO"/>
    <x v="1"/>
    <x v="1"/>
    <s v="NO"/>
    <m/>
    <s v="VE"/>
    <x v="0"/>
    <x v="0"/>
    <n v="2"/>
    <m/>
    <n v="0"/>
    <m/>
    <m/>
    <n v="1"/>
    <s v="carta"/>
    <m/>
    <m/>
    <d v="2022-01-26T11:03:59"/>
    <s v="95.250.127.32"/>
    <x v="12"/>
  </r>
  <r>
    <n v="851"/>
    <x v="0"/>
    <s v="F"/>
    <x v="4"/>
    <x v="1"/>
    <s v="AM"/>
    <m/>
    <x v="3"/>
    <m/>
    <m/>
    <m/>
    <s v="PE"/>
    <m/>
    <m/>
    <m/>
    <x v="8"/>
    <x v="1"/>
    <s v="GA"/>
    <x v="1"/>
    <m/>
    <s v="IN"/>
    <m/>
    <x v="2"/>
    <x v="0"/>
    <s v="NO"/>
    <m/>
    <s v="VE"/>
    <x v="0"/>
    <x v="0"/>
    <m/>
    <m/>
    <m/>
    <m/>
    <m/>
    <m/>
    <s v="carta"/>
    <m/>
    <m/>
    <d v="2022-01-26T11:07:18"/>
    <s v="95.250.127.32"/>
    <x v="17"/>
  </r>
  <r>
    <n v="852"/>
    <x v="0"/>
    <s v="F"/>
    <x v="2"/>
    <x v="2"/>
    <s v="CF"/>
    <s v="P"/>
    <x v="1"/>
    <s v="OC"/>
    <s v="DI"/>
    <m/>
    <m/>
    <m/>
    <m/>
    <m/>
    <x v="3"/>
    <x v="0"/>
    <m/>
    <x v="0"/>
    <s v="NO"/>
    <m/>
    <s v="SI"/>
    <x v="1"/>
    <x v="1"/>
    <s v="NO"/>
    <m/>
    <m/>
    <x v="2"/>
    <x v="3"/>
    <n v="1"/>
    <m/>
    <n v="1"/>
    <n v="3"/>
    <n v="3"/>
    <n v="3"/>
    <s v="carta"/>
    <m/>
    <m/>
    <d v="2022-01-26T11:11:46"/>
    <s v="95.250.127.32"/>
    <x v="4"/>
  </r>
  <r>
    <n v="853"/>
    <x v="0"/>
    <s v="M"/>
    <x v="2"/>
    <x v="2"/>
    <s v="CF"/>
    <s v="P"/>
    <x v="1"/>
    <s v="OC"/>
    <s v="DI"/>
    <m/>
    <m/>
    <m/>
    <m/>
    <m/>
    <x v="3"/>
    <x v="0"/>
    <m/>
    <x v="0"/>
    <s v="NO"/>
    <m/>
    <s v="SI"/>
    <x v="1"/>
    <x v="1"/>
    <s v="NO"/>
    <m/>
    <m/>
    <x v="2"/>
    <x v="0"/>
    <n v="0"/>
    <n v="0"/>
    <n v="0"/>
    <n v="0"/>
    <n v="0"/>
    <n v="0"/>
    <s v="carta"/>
    <m/>
    <m/>
    <d v="2022-01-26T11:14:08"/>
    <s v="95.250.127.32"/>
    <x v="4"/>
  </r>
  <r>
    <n v="854"/>
    <x v="0"/>
    <s v="M"/>
    <x v="5"/>
    <x v="1"/>
    <s v="AM"/>
    <s v="P"/>
    <x v="3"/>
    <m/>
    <m/>
    <m/>
    <s v="PE"/>
    <m/>
    <m/>
    <m/>
    <x v="8"/>
    <x v="1"/>
    <s v="GA"/>
    <x v="1"/>
    <m/>
    <s v="IN"/>
    <m/>
    <x v="0"/>
    <x v="0"/>
    <s v="NO"/>
    <m/>
    <s v="VE"/>
    <x v="0"/>
    <x v="0"/>
    <n v="0"/>
    <n v="0"/>
    <n v="0"/>
    <n v="0"/>
    <n v="0"/>
    <n v="0"/>
    <s v="carta"/>
    <m/>
    <m/>
    <d v="2022-01-26T11:17:30"/>
    <s v="95.250.127.32"/>
    <x v="17"/>
  </r>
  <r>
    <n v="855"/>
    <x v="0"/>
    <s v="F"/>
    <x v="0"/>
    <x v="4"/>
    <s v="CO"/>
    <s v="P"/>
    <x v="0"/>
    <m/>
    <m/>
    <m/>
    <s v="PE"/>
    <m/>
    <m/>
    <m/>
    <x v="7"/>
    <x v="2"/>
    <s v="CA"/>
    <x v="1"/>
    <s v="NO"/>
    <m/>
    <s v="SI"/>
    <x v="0"/>
    <x v="0"/>
    <s v="NO"/>
    <m/>
    <s v="AT"/>
    <x v="0"/>
    <x v="2"/>
    <n v="2"/>
    <n v="1"/>
    <n v="1"/>
    <n v="1"/>
    <n v="1"/>
    <n v="1"/>
    <s v="carta"/>
    <m/>
    <m/>
    <d v="2022-01-26T11:19:47"/>
    <s v="95.250.127.32"/>
    <x v="14"/>
  </r>
  <r>
    <n v="856"/>
    <x v="0"/>
    <s v="M"/>
    <x v="0"/>
    <x v="1"/>
    <s v="CO"/>
    <s v="P"/>
    <x v="0"/>
    <m/>
    <m/>
    <m/>
    <m/>
    <m/>
    <m/>
    <m/>
    <x v="7"/>
    <x v="1"/>
    <s v="CA"/>
    <x v="1"/>
    <s v="NO"/>
    <m/>
    <s v="SI"/>
    <x v="0"/>
    <x v="0"/>
    <s v="NO"/>
    <m/>
    <s v="VE"/>
    <x v="0"/>
    <x v="2"/>
    <n v="1"/>
    <m/>
    <m/>
    <m/>
    <n v="1"/>
    <n v="1"/>
    <s v="carta"/>
    <m/>
    <m/>
    <d v="2022-01-26T11:21:53"/>
    <s v="95.250.127.32"/>
    <x v="7"/>
  </r>
  <r>
    <n v="857"/>
    <x v="0"/>
    <m/>
    <x v="6"/>
    <x v="0"/>
    <s v="SO"/>
    <s v="A"/>
    <x v="0"/>
    <m/>
    <m/>
    <m/>
    <s v="PE"/>
    <m/>
    <m/>
    <m/>
    <x v="1"/>
    <x v="0"/>
    <m/>
    <x v="1"/>
    <s v="NO"/>
    <s v="IN"/>
    <s v="NO"/>
    <x v="0"/>
    <x v="0"/>
    <s v="NO"/>
    <m/>
    <s v="VE"/>
    <x v="2"/>
    <x v="1"/>
    <m/>
    <m/>
    <n v="1"/>
    <n v="1"/>
    <n v="1"/>
    <n v="1"/>
    <s v="carta"/>
    <m/>
    <m/>
    <d v="2022-01-26T11:23:52"/>
    <s v="95.250.127.32"/>
    <x v="9"/>
  </r>
  <r>
    <n v="858"/>
    <x v="0"/>
    <s v="M"/>
    <x v="0"/>
    <x v="1"/>
    <s v="CO"/>
    <s v="A"/>
    <x v="1"/>
    <s v="OC"/>
    <m/>
    <m/>
    <s v="PE"/>
    <m/>
    <m/>
    <m/>
    <x v="3"/>
    <x v="0"/>
    <m/>
    <x v="0"/>
    <s v="SI"/>
    <s v="IN"/>
    <s v="SI"/>
    <x v="0"/>
    <x v="0"/>
    <s v="NO"/>
    <m/>
    <m/>
    <x v="2"/>
    <x v="1"/>
    <n v="2"/>
    <n v="2"/>
    <n v="0"/>
    <n v="0"/>
    <n v="1"/>
    <n v="1"/>
    <s v="carta"/>
    <m/>
    <m/>
    <d v="2022-01-26T11:27:25"/>
    <s v="95.250.127.32"/>
    <x v="9"/>
  </r>
  <r>
    <n v="859"/>
    <x v="0"/>
    <s v="F"/>
    <x v="2"/>
    <x v="1"/>
    <s v="CO"/>
    <s v="A"/>
    <x v="3"/>
    <s v="OC"/>
    <m/>
    <m/>
    <s v="PE"/>
    <m/>
    <m/>
    <m/>
    <x v="3"/>
    <x v="0"/>
    <m/>
    <x v="0"/>
    <m/>
    <s v="IN"/>
    <m/>
    <x v="0"/>
    <x v="0"/>
    <s v="NO"/>
    <m/>
    <m/>
    <x v="2"/>
    <x v="1"/>
    <n v="2"/>
    <n v="2"/>
    <n v="0"/>
    <n v="1"/>
    <n v="1"/>
    <n v="1"/>
    <s v="carta"/>
    <m/>
    <m/>
    <d v="2022-01-26T11:29:35"/>
    <s v="95.250.127.32"/>
    <x v="9"/>
  </r>
  <r>
    <n v="860"/>
    <x v="0"/>
    <s v="M"/>
    <x v="7"/>
    <x v="1"/>
    <s v="CO"/>
    <s v="P"/>
    <x v="1"/>
    <m/>
    <m/>
    <m/>
    <s v="PE"/>
    <m/>
    <m/>
    <m/>
    <x v="0"/>
    <x v="0"/>
    <m/>
    <x v="0"/>
    <s v="NO"/>
    <m/>
    <s v="SI"/>
    <x v="0"/>
    <x v="0"/>
    <m/>
    <m/>
    <m/>
    <x v="2"/>
    <x v="0"/>
    <n v="2"/>
    <m/>
    <n v="0"/>
    <n v="1"/>
    <n v="1"/>
    <n v="1"/>
    <s v="carta"/>
    <m/>
    <m/>
    <d v="2022-01-26T11:31:28"/>
    <s v="95.250.127.32"/>
    <x v="1"/>
  </r>
  <r>
    <n v="861"/>
    <x v="0"/>
    <s v="F"/>
    <x v="5"/>
    <x v="1"/>
    <s v="CO"/>
    <s v="P"/>
    <x v="1"/>
    <m/>
    <m/>
    <m/>
    <s v="PE"/>
    <m/>
    <m/>
    <m/>
    <x v="0"/>
    <x v="0"/>
    <m/>
    <x v="0"/>
    <s v="NO"/>
    <m/>
    <s v="SI"/>
    <x v="0"/>
    <x v="0"/>
    <s v="NO"/>
    <m/>
    <m/>
    <x v="2"/>
    <x v="0"/>
    <n v="2"/>
    <m/>
    <n v="0"/>
    <n v="1"/>
    <n v="1"/>
    <n v="1"/>
    <s v="carta"/>
    <m/>
    <m/>
    <d v="2022-01-26T11:33:26"/>
    <s v="95.250.127.32"/>
    <x v="1"/>
  </r>
  <r>
    <n v="862"/>
    <x v="0"/>
    <s v="F"/>
    <x v="6"/>
    <x v="0"/>
    <s v="SO"/>
    <s v="P"/>
    <x v="0"/>
    <m/>
    <m/>
    <m/>
    <s v="PE"/>
    <m/>
    <m/>
    <m/>
    <x v="6"/>
    <x v="0"/>
    <m/>
    <x v="1"/>
    <s v="NO"/>
    <m/>
    <m/>
    <x v="0"/>
    <x v="0"/>
    <s v="NO"/>
    <m/>
    <s v="VE"/>
    <x v="2"/>
    <x v="0"/>
    <n v="2"/>
    <m/>
    <n v="0"/>
    <n v="1"/>
    <n v="1"/>
    <n v="1"/>
    <s v="carta"/>
    <m/>
    <m/>
    <d v="2022-01-26T11:35:55"/>
    <s v="95.250.127.32"/>
    <x v="7"/>
  </r>
  <r>
    <n v="865"/>
    <x v="0"/>
    <s v="F"/>
    <x v="7"/>
    <x v="0"/>
    <s v="PA"/>
    <s v="P"/>
    <x v="0"/>
    <m/>
    <m/>
    <m/>
    <s v="PE"/>
    <m/>
    <m/>
    <m/>
    <x v="1"/>
    <x v="0"/>
    <m/>
    <x v="0"/>
    <s v="NO"/>
    <m/>
    <s v="SI"/>
    <x v="0"/>
    <x v="0"/>
    <s v="NO"/>
    <m/>
    <s v="VE"/>
    <x v="2"/>
    <x v="0"/>
    <n v="2"/>
    <m/>
    <n v="0"/>
    <n v="2"/>
    <n v="2"/>
    <n v="2"/>
    <s v="carta"/>
    <m/>
    <m/>
    <d v="2022-01-26T11:40:03"/>
    <s v="95.250.127.32"/>
    <x v="9"/>
  </r>
  <r>
    <n v="866"/>
    <x v="0"/>
    <s v="M"/>
    <x v="2"/>
    <x v="0"/>
    <s v="SO"/>
    <s v="A"/>
    <x v="0"/>
    <s v="OC"/>
    <m/>
    <m/>
    <m/>
    <m/>
    <m/>
    <m/>
    <x v="0"/>
    <x v="0"/>
    <m/>
    <x v="0"/>
    <s v="SI"/>
    <s v="BU"/>
    <s v="SI"/>
    <x v="0"/>
    <x v="0"/>
    <s v="NO"/>
    <m/>
    <m/>
    <x v="0"/>
    <x v="0"/>
    <n v="2"/>
    <n v="1"/>
    <n v="1"/>
    <n v="1"/>
    <n v="2"/>
    <n v="1"/>
    <s v="carta"/>
    <m/>
    <m/>
    <d v="2022-01-26T11:42:09"/>
    <s v="95.250.127.32"/>
    <x v="0"/>
  </r>
  <r>
    <n v="867"/>
    <x v="0"/>
    <s v="M"/>
    <x v="0"/>
    <x v="1"/>
    <s v="CO"/>
    <s v="P"/>
    <x v="1"/>
    <m/>
    <m/>
    <m/>
    <s v="PE"/>
    <m/>
    <m/>
    <m/>
    <x v="7"/>
    <x v="0"/>
    <m/>
    <x v="0"/>
    <s v="NO"/>
    <s v="BU"/>
    <m/>
    <x v="2"/>
    <x v="0"/>
    <m/>
    <m/>
    <m/>
    <x v="0"/>
    <x v="0"/>
    <n v="2"/>
    <n v="2"/>
    <n v="0"/>
    <n v="2"/>
    <n v="2"/>
    <n v="2"/>
    <s v="carta"/>
    <m/>
    <m/>
    <d v="2022-01-26T11:43:58"/>
    <s v="95.250.127.32"/>
    <x v="7"/>
  </r>
  <r>
    <n v="868"/>
    <x v="0"/>
    <s v="M"/>
    <x v="4"/>
    <x v="1"/>
    <s v="CO"/>
    <s v="P"/>
    <x v="1"/>
    <m/>
    <m/>
    <m/>
    <s v="PE"/>
    <m/>
    <m/>
    <m/>
    <x v="7"/>
    <x v="0"/>
    <m/>
    <x v="0"/>
    <s v="NO"/>
    <m/>
    <m/>
    <x v="2"/>
    <x v="0"/>
    <m/>
    <m/>
    <m/>
    <x v="0"/>
    <x v="0"/>
    <n v="2"/>
    <n v="2"/>
    <n v="0"/>
    <n v="2"/>
    <n v="2"/>
    <n v="2"/>
    <s v="carta"/>
    <m/>
    <m/>
    <d v="2022-01-26T11:46:11"/>
    <s v="95.250.127.32"/>
    <x v="7"/>
  </r>
  <r>
    <n v="870"/>
    <x v="0"/>
    <s v="M"/>
    <x v="7"/>
    <x v="0"/>
    <s v="FN"/>
    <s v="P"/>
    <x v="0"/>
    <m/>
    <m/>
    <m/>
    <s v="PE"/>
    <m/>
    <m/>
    <m/>
    <x v="1"/>
    <x v="0"/>
    <m/>
    <x v="0"/>
    <s v="NO"/>
    <m/>
    <m/>
    <x v="2"/>
    <x v="0"/>
    <m/>
    <m/>
    <m/>
    <x v="0"/>
    <x v="0"/>
    <n v="2"/>
    <n v="2"/>
    <n v="0"/>
    <n v="2"/>
    <n v="2"/>
    <n v="2"/>
    <s v="carta"/>
    <m/>
    <m/>
    <d v="2022-01-26T11:48:39"/>
    <s v="95.250.127.32"/>
    <x v="9"/>
  </r>
  <r>
    <n v="872"/>
    <x v="0"/>
    <s v="F"/>
    <x v="3"/>
    <x v="1"/>
    <s v="CO"/>
    <s v="P"/>
    <x v="1"/>
    <s v="OC"/>
    <m/>
    <m/>
    <m/>
    <m/>
    <m/>
    <m/>
    <x v="5"/>
    <x v="0"/>
    <m/>
    <x v="0"/>
    <s v="NO"/>
    <m/>
    <s v="SI"/>
    <x v="0"/>
    <x v="0"/>
    <s v="NO"/>
    <m/>
    <m/>
    <x v="0"/>
    <x v="1"/>
    <n v="1"/>
    <n v="1"/>
    <n v="0"/>
    <n v="0"/>
    <n v="1"/>
    <n v="1"/>
    <s v="carta"/>
    <m/>
    <m/>
    <d v="2022-01-26T11:50:37"/>
    <s v="95.250.127.32"/>
    <x v="11"/>
  </r>
  <r>
    <n v="873"/>
    <x v="0"/>
    <s v="M"/>
    <x v="3"/>
    <x v="3"/>
    <s v="CF"/>
    <s v="P"/>
    <x v="0"/>
    <m/>
    <m/>
    <s v="FI"/>
    <m/>
    <m/>
    <m/>
    <m/>
    <x v="7"/>
    <x v="0"/>
    <m/>
    <x v="0"/>
    <s v="NO"/>
    <m/>
    <s v="SI"/>
    <x v="0"/>
    <x v="0"/>
    <m/>
    <m/>
    <s v="VE"/>
    <x v="2"/>
    <x v="0"/>
    <n v="2"/>
    <m/>
    <n v="0"/>
    <n v="2"/>
    <n v="1"/>
    <n v="1"/>
    <s v="carta"/>
    <m/>
    <m/>
    <d v="2022-01-26T11:52:42"/>
    <s v="95.250.127.32"/>
    <x v="8"/>
  </r>
  <r>
    <n v="874"/>
    <x v="0"/>
    <s v="M"/>
    <x v="2"/>
    <x v="1"/>
    <s v="CO"/>
    <s v="P"/>
    <x v="1"/>
    <s v="OC"/>
    <m/>
    <m/>
    <m/>
    <m/>
    <m/>
    <m/>
    <x v="5"/>
    <x v="0"/>
    <m/>
    <x v="0"/>
    <s v="NO"/>
    <m/>
    <s v="SI"/>
    <x v="0"/>
    <x v="0"/>
    <s v="NO"/>
    <m/>
    <m/>
    <x v="0"/>
    <x v="1"/>
    <n v="3"/>
    <m/>
    <n v="1"/>
    <n v="1"/>
    <n v="2"/>
    <n v="2"/>
    <s v="carta"/>
    <m/>
    <m/>
    <d v="2022-01-26T11:54:43"/>
    <s v="95.250.127.32"/>
    <x v="11"/>
  </r>
  <r>
    <n v="875"/>
    <x v="0"/>
    <s v="M"/>
    <x v="0"/>
    <x v="1"/>
    <s v="CO"/>
    <s v="P"/>
    <x v="1"/>
    <m/>
    <m/>
    <m/>
    <s v="PE"/>
    <m/>
    <m/>
    <m/>
    <x v="1"/>
    <x v="0"/>
    <s v="CA"/>
    <x v="1"/>
    <s v="NO"/>
    <s v="BU"/>
    <s v="NO"/>
    <x v="0"/>
    <x v="0"/>
    <m/>
    <m/>
    <s v="VE"/>
    <x v="0"/>
    <x v="1"/>
    <n v="0"/>
    <n v="0"/>
    <n v="0"/>
    <n v="0"/>
    <n v="0"/>
    <n v="1"/>
    <s v="carta"/>
    <m/>
    <m/>
    <d v="2022-01-26T11:56:53"/>
    <s v="95.250.127.32"/>
    <x v="4"/>
  </r>
  <r>
    <n v="877"/>
    <x v="0"/>
    <s v="M"/>
    <x v="5"/>
    <x v="1"/>
    <m/>
    <s v="P"/>
    <x v="1"/>
    <m/>
    <m/>
    <m/>
    <s v="PE"/>
    <m/>
    <m/>
    <m/>
    <x v="1"/>
    <x v="0"/>
    <s v="AL"/>
    <x v="1"/>
    <m/>
    <s v="BU"/>
    <s v="NO"/>
    <x v="0"/>
    <x v="0"/>
    <s v="NO"/>
    <m/>
    <s v="AT"/>
    <x v="0"/>
    <x v="1"/>
    <n v="0"/>
    <n v="0"/>
    <n v="0"/>
    <n v="0"/>
    <n v="0"/>
    <n v="1"/>
    <s v="carta"/>
    <m/>
    <m/>
    <d v="2022-01-26T11:59:33"/>
    <s v="95.250.127.32"/>
    <x v="4"/>
  </r>
  <r>
    <n v="879"/>
    <x v="0"/>
    <s v="M"/>
    <x v="3"/>
    <x v="2"/>
    <s v="CF"/>
    <s v="A"/>
    <x v="0"/>
    <m/>
    <s v="DI"/>
    <s v="FI"/>
    <s v="PE"/>
    <m/>
    <m/>
    <m/>
    <x v="1"/>
    <x v="1"/>
    <s v="SA"/>
    <x v="1"/>
    <m/>
    <m/>
    <m/>
    <x v="0"/>
    <x v="0"/>
    <s v="SI"/>
    <s v="BA"/>
    <s v="AT"/>
    <x v="3"/>
    <x v="1"/>
    <n v="2"/>
    <m/>
    <n v="0"/>
    <m/>
    <n v="3"/>
    <n v="1"/>
    <s v="carta"/>
    <m/>
    <m/>
    <d v="2022-01-26T12:02:31"/>
    <s v="95.250.127.32"/>
    <x v="2"/>
  </r>
  <r>
    <n v="880"/>
    <x v="0"/>
    <s v="F"/>
    <x v="4"/>
    <x v="4"/>
    <s v="SO"/>
    <s v="A"/>
    <x v="0"/>
    <m/>
    <m/>
    <m/>
    <m/>
    <m/>
    <m/>
    <m/>
    <x v="1"/>
    <x v="0"/>
    <m/>
    <x v="0"/>
    <s v="NO"/>
    <m/>
    <s v="SI"/>
    <x v="0"/>
    <x v="0"/>
    <s v="NO"/>
    <m/>
    <m/>
    <x v="0"/>
    <x v="4"/>
    <n v="2"/>
    <m/>
    <n v="0"/>
    <n v="1"/>
    <n v="2"/>
    <n v="1"/>
    <s v="carta"/>
    <m/>
    <m/>
    <d v="2022-01-26T12:04:28"/>
    <s v="95.250.127.32"/>
    <x v="14"/>
  </r>
  <r>
    <n v="882"/>
    <x v="0"/>
    <s v="M"/>
    <x v="5"/>
    <x v="1"/>
    <s v="CO"/>
    <s v="P"/>
    <x v="1"/>
    <m/>
    <m/>
    <m/>
    <s v="PE"/>
    <m/>
    <m/>
    <m/>
    <x v="7"/>
    <x v="0"/>
    <m/>
    <x v="2"/>
    <m/>
    <m/>
    <m/>
    <x v="2"/>
    <x v="0"/>
    <m/>
    <m/>
    <m/>
    <x v="5"/>
    <x v="4"/>
    <n v="0"/>
    <n v="0"/>
    <n v="0"/>
    <n v="0"/>
    <n v="0"/>
    <n v="0"/>
    <s v="carta"/>
    <m/>
    <m/>
    <d v="2022-01-26T12:05:56"/>
    <s v="95.250.127.32"/>
    <x v="7"/>
  </r>
  <r>
    <n v="883"/>
    <x v="0"/>
    <s v="F"/>
    <x v="5"/>
    <x v="1"/>
    <s v="CO"/>
    <s v="P"/>
    <x v="1"/>
    <m/>
    <m/>
    <m/>
    <s v="PE"/>
    <m/>
    <m/>
    <m/>
    <x v="8"/>
    <x v="1"/>
    <m/>
    <x v="2"/>
    <m/>
    <m/>
    <m/>
    <x v="2"/>
    <x v="0"/>
    <m/>
    <m/>
    <m/>
    <x v="5"/>
    <x v="4"/>
    <n v="0"/>
    <n v="0"/>
    <n v="0"/>
    <n v="0"/>
    <n v="0"/>
    <n v="0"/>
    <s v="carta"/>
    <m/>
    <m/>
    <d v="2022-01-26T12:07:26"/>
    <s v="95.250.127.32"/>
    <x v="17"/>
  </r>
  <r>
    <n v="885"/>
    <x v="0"/>
    <s v="F"/>
    <x v="0"/>
    <x v="1"/>
    <s v="CO"/>
    <s v="P"/>
    <x v="1"/>
    <m/>
    <m/>
    <m/>
    <s v="PE"/>
    <m/>
    <m/>
    <m/>
    <x v="5"/>
    <x v="0"/>
    <m/>
    <x v="0"/>
    <s v="NO"/>
    <m/>
    <s v="SI"/>
    <x v="0"/>
    <x v="0"/>
    <s v="NO"/>
    <m/>
    <m/>
    <x v="0"/>
    <x v="0"/>
    <n v="2"/>
    <m/>
    <n v="0"/>
    <n v="0"/>
    <n v="2"/>
    <n v="2"/>
    <s v="carta"/>
    <m/>
    <m/>
    <d v="2022-01-26T12:09:17"/>
    <s v="95.250.127.32"/>
    <x v="11"/>
  </r>
  <r>
    <n v="887"/>
    <x v="0"/>
    <s v="M"/>
    <x v="0"/>
    <x v="1"/>
    <s v="CO"/>
    <s v="P"/>
    <x v="1"/>
    <s v="OC"/>
    <m/>
    <m/>
    <s v="PE"/>
    <m/>
    <m/>
    <m/>
    <x v="5"/>
    <x v="0"/>
    <m/>
    <x v="0"/>
    <s v="NO"/>
    <m/>
    <s v="SI"/>
    <x v="0"/>
    <x v="0"/>
    <s v="NO"/>
    <m/>
    <m/>
    <x v="0"/>
    <x v="0"/>
    <n v="2"/>
    <m/>
    <n v="0"/>
    <n v="0"/>
    <n v="2"/>
    <n v="2"/>
    <s v="carta"/>
    <m/>
    <m/>
    <d v="2022-01-26T12:11:05"/>
    <s v="95.250.127.32"/>
    <x v="11"/>
  </r>
  <r>
    <n v="889"/>
    <x v="0"/>
    <s v="M"/>
    <x v="3"/>
    <x v="0"/>
    <s v="SO"/>
    <s v="P"/>
    <x v="0"/>
    <s v="OC"/>
    <m/>
    <m/>
    <m/>
    <m/>
    <m/>
    <m/>
    <x v="7"/>
    <x v="0"/>
    <m/>
    <x v="0"/>
    <s v="NO"/>
    <m/>
    <s v="SI"/>
    <x v="0"/>
    <x v="0"/>
    <s v="NO"/>
    <m/>
    <m/>
    <x v="0"/>
    <x v="0"/>
    <n v="1"/>
    <n v="1"/>
    <n v="0"/>
    <n v="0"/>
    <n v="2"/>
    <n v="2"/>
    <s v="carta"/>
    <m/>
    <m/>
    <d v="2022-01-26T12:12:56"/>
    <s v="95.250.127.32"/>
    <x v="5"/>
  </r>
  <r>
    <n v="891"/>
    <x v="0"/>
    <s v="F"/>
    <x v="7"/>
    <x v="3"/>
    <s v="FN"/>
    <s v="P"/>
    <x v="2"/>
    <s v="OC"/>
    <m/>
    <m/>
    <s v="PE"/>
    <m/>
    <m/>
    <m/>
    <x v="5"/>
    <x v="0"/>
    <m/>
    <x v="0"/>
    <s v="NO"/>
    <m/>
    <s v="SI"/>
    <x v="0"/>
    <x v="0"/>
    <s v="NO"/>
    <m/>
    <m/>
    <x v="2"/>
    <x v="0"/>
    <n v="0"/>
    <n v="1"/>
    <n v="1"/>
    <m/>
    <n v="1"/>
    <n v="1"/>
    <s v="carta"/>
    <m/>
    <m/>
    <d v="2022-01-26T12:14:56"/>
    <s v="95.250.127.32"/>
    <x v="16"/>
  </r>
  <r>
    <n v="893"/>
    <x v="0"/>
    <s v="F"/>
    <x v="4"/>
    <x v="0"/>
    <s v="SO"/>
    <s v="P"/>
    <x v="0"/>
    <m/>
    <m/>
    <m/>
    <s v="PE"/>
    <m/>
    <m/>
    <m/>
    <x v="6"/>
    <x v="1"/>
    <s v="SA"/>
    <x v="1"/>
    <m/>
    <m/>
    <s v="NO"/>
    <x v="0"/>
    <x v="0"/>
    <s v="NO"/>
    <m/>
    <s v="VE"/>
    <x v="3"/>
    <x v="1"/>
    <n v="1"/>
    <n v="1"/>
    <n v="1"/>
    <n v="1"/>
    <n v="1"/>
    <n v="1"/>
    <s v="carta"/>
    <m/>
    <m/>
    <d v="2022-01-26T12:16:46"/>
    <s v="95.250.127.32"/>
    <x v="7"/>
  </r>
  <r>
    <n v="896"/>
    <x v="0"/>
    <s v="F"/>
    <x v="6"/>
    <x v="0"/>
    <s v="SO"/>
    <s v="A"/>
    <x v="3"/>
    <m/>
    <m/>
    <m/>
    <m/>
    <m/>
    <m/>
    <m/>
    <x v="9"/>
    <x v="2"/>
    <m/>
    <x v="1"/>
    <m/>
    <m/>
    <s v="NO"/>
    <x v="2"/>
    <x v="0"/>
    <s v="NO"/>
    <m/>
    <m/>
    <x v="0"/>
    <x v="0"/>
    <m/>
    <m/>
    <m/>
    <m/>
    <n v="1"/>
    <n v="1"/>
    <s v="carta"/>
    <m/>
    <m/>
    <d v="2022-01-26T12:20:51"/>
    <s v="95.250.127.32"/>
    <x v="14"/>
  </r>
  <r>
    <n v="898"/>
    <x v="0"/>
    <s v="M"/>
    <x v="4"/>
    <x v="3"/>
    <s v="CO"/>
    <s v="P"/>
    <x v="2"/>
    <s v="OC"/>
    <m/>
    <m/>
    <s v="PE"/>
    <m/>
    <s v="NA"/>
    <m/>
    <x v="5"/>
    <x v="0"/>
    <m/>
    <x v="0"/>
    <s v="NO"/>
    <m/>
    <s v="SI"/>
    <x v="0"/>
    <x v="0"/>
    <s v="NO"/>
    <m/>
    <m/>
    <x v="2"/>
    <x v="0"/>
    <n v="0"/>
    <m/>
    <n v="0"/>
    <n v="0"/>
    <n v="1"/>
    <n v="1"/>
    <s v="carta"/>
    <m/>
    <m/>
    <d v="2022-01-26T12:22:42"/>
    <s v="95.250.127.32"/>
    <x v="16"/>
  </r>
  <r>
    <n v="902"/>
    <x v="0"/>
    <s v="F"/>
    <x v="3"/>
    <x v="3"/>
    <s v="CO"/>
    <s v="P"/>
    <x v="2"/>
    <s v="OC"/>
    <m/>
    <m/>
    <s v="PE"/>
    <m/>
    <s v="NA"/>
    <m/>
    <x v="5"/>
    <x v="0"/>
    <m/>
    <x v="0"/>
    <s v="NO"/>
    <m/>
    <s v="SI"/>
    <x v="0"/>
    <x v="0"/>
    <s v="NO"/>
    <m/>
    <m/>
    <x v="2"/>
    <x v="0"/>
    <m/>
    <n v="0"/>
    <n v="1"/>
    <n v="1"/>
    <n v="1"/>
    <n v="1"/>
    <s v="carta"/>
    <m/>
    <m/>
    <d v="2022-01-26T13:00:36"/>
    <s v="95.250.127.32"/>
    <x v="16"/>
  </r>
  <r>
    <n v="903"/>
    <x v="0"/>
    <m/>
    <x v="3"/>
    <x v="3"/>
    <s v="CF"/>
    <s v="P"/>
    <x v="0"/>
    <m/>
    <s v="DI"/>
    <m/>
    <m/>
    <m/>
    <m/>
    <m/>
    <x v="1"/>
    <x v="1"/>
    <m/>
    <x v="2"/>
    <m/>
    <m/>
    <m/>
    <x v="2"/>
    <x v="0"/>
    <m/>
    <m/>
    <m/>
    <x v="5"/>
    <x v="4"/>
    <m/>
    <m/>
    <m/>
    <m/>
    <m/>
    <m/>
    <s v="carta"/>
    <m/>
    <m/>
    <d v="2022-01-26T13:02:01"/>
    <s v="95.250.127.32"/>
    <x v="12"/>
  </r>
  <r>
    <n v="904"/>
    <x v="0"/>
    <s v="M"/>
    <x v="1"/>
    <x v="1"/>
    <s v="PA"/>
    <s v="A"/>
    <x v="1"/>
    <m/>
    <s v="DI"/>
    <m/>
    <s v="PE"/>
    <m/>
    <m/>
    <m/>
    <x v="6"/>
    <x v="0"/>
    <m/>
    <x v="1"/>
    <s v="NO"/>
    <s v="IN"/>
    <m/>
    <x v="0"/>
    <x v="1"/>
    <m/>
    <s v="FA"/>
    <s v="VE"/>
    <x v="0"/>
    <x v="0"/>
    <n v="1"/>
    <n v="0"/>
    <n v="0"/>
    <n v="1"/>
    <n v="1"/>
    <n v="0"/>
    <s v="carta"/>
    <m/>
    <m/>
    <d v="2022-01-26T13:04:11"/>
    <s v="95.250.127.32"/>
    <x v="12"/>
  </r>
  <r>
    <n v="905"/>
    <x v="0"/>
    <s v="F"/>
    <x v="7"/>
    <x v="1"/>
    <s v="FN"/>
    <s v="A"/>
    <x v="1"/>
    <m/>
    <s v="DI"/>
    <m/>
    <s v="PE"/>
    <m/>
    <m/>
    <m/>
    <x v="6"/>
    <x v="0"/>
    <m/>
    <x v="1"/>
    <s v="NO"/>
    <m/>
    <s v="SI"/>
    <x v="0"/>
    <x v="0"/>
    <s v="NO"/>
    <m/>
    <s v="VE"/>
    <x v="0"/>
    <x v="0"/>
    <n v="1"/>
    <n v="0"/>
    <n v="0"/>
    <n v="1"/>
    <n v="0"/>
    <n v="0"/>
    <s v="carta"/>
    <m/>
    <m/>
    <d v="2022-01-26T13:06:37"/>
    <s v="95.250.127.32"/>
    <x v="12"/>
  </r>
  <r>
    <n v="906"/>
    <x v="0"/>
    <s v="F"/>
    <x v="6"/>
    <x v="0"/>
    <s v="SO"/>
    <s v="P"/>
    <x v="0"/>
    <m/>
    <m/>
    <m/>
    <s v="PE"/>
    <m/>
    <m/>
    <m/>
    <x v="1"/>
    <x v="0"/>
    <m/>
    <x v="0"/>
    <m/>
    <m/>
    <s v="SI"/>
    <x v="0"/>
    <x v="0"/>
    <s v="NO"/>
    <m/>
    <m/>
    <x v="0"/>
    <x v="0"/>
    <n v="0"/>
    <n v="0"/>
    <n v="0"/>
    <n v="0"/>
    <n v="0"/>
    <n v="0"/>
    <s v="carta"/>
    <m/>
    <m/>
    <d v="2022-01-26T13:08:21"/>
    <s v="95.250.127.32"/>
    <x v="9"/>
  </r>
  <r>
    <n v="907"/>
    <x v="0"/>
    <s v="M"/>
    <x v="5"/>
    <x v="0"/>
    <s v="SO"/>
    <s v="P"/>
    <x v="3"/>
    <m/>
    <m/>
    <m/>
    <s v="PE"/>
    <m/>
    <m/>
    <m/>
    <x v="6"/>
    <x v="1"/>
    <s v="CA"/>
    <x v="1"/>
    <s v="NO"/>
    <m/>
    <s v="SI"/>
    <x v="0"/>
    <x v="0"/>
    <s v="SI"/>
    <s v="FA"/>
    <s v="AT"/>
    <x v="2"/>
    <x v="0"/>
    <n v="0"/>
    <n v="0"/>
    <n v="0"/>
    <m/>
    <n v="1"/>
    <n v="1"/>
    <s v="carta"/>
    <m/>
    <m/>
    <d v="2022-01-26T13:11:34"/>
    <s v="95.250.127.32"/>
    <x v="7"/>
  </r>
  <r>
    <n v="908"/>
    <x v="0"/>
    <s v="F"/>
    <x v="5"/>
    <x v="0"/>
    <s v="SO"/>
    <s v="P"/>
    <x v="0"/>
    <m/>
    <m/>
    <m/>
    <m/>
    <m/>
    <m/>
    <m/>
    <x v="6"/>
    <x v="0"/>
    <m/>
    <x v="2"/>
    <m/>
    <m/>
    <m/>
    <x v="2"/>
    <x v="0"/>
    <m/>
    <m/>
    <m/>
    <x v="5"/>
    <x v="4"/>
    <n v="1"/>
    <m/>
    <n v="0"/>
    <m/>
    <n v="2"/>
    <n v="1"/>
    <s v="carta"/>
    <m/>
    <m/>
    <d v="2022-01-26T13:12:58"/>
    <s v="95.250.127.32"/>
    <x v="7"/>
  </r>
  <r>
    <n v="909"/>
    <x v="0"/>
    <s v="M"/>
    <x v="2"/>
    <x v="2"/>
    <s v="CF"/>
    <s v="A"/>
    <x v="3"/>
    <m/>
    <s v="DI"/>
    <m/>
    <m/>
    <m/>
    <m/>
    <m/>
    <x v="9"/>
    <x v="1"/>
    <s v="AF"/>
    <x v="1"/>
    <s v="NO"/>
    <s v="DI"/>
    <s v="NO"/>
    <x v="1"/>
    <x v="3"/>
    <s v="NO"/>
    <s v="AL"/>
    <s v="AT"/>
    <x v="0"/>
    <x v="3"/>
    <n v="1"/>
    <m/>
    <n v="1"/>
    <n v="3"/>
    <n v="3"/>
    <n v="3"/>
    <s v="carta"/>
    <m/>
    <m/>
    <d v="2022-01-26T13:15:48"/>
    <s v="95.250.127.32"/>
    <x v="14"/>
  </r>
  <r>
    <n v="910"/>
    <x v="0"/>
    <s v="F"/>
    <x v="6"/>
    <x v="1"/>
    <s v="CO"/>
    <s v="A"/>
    <x v="3"/>
    <m/>
    <m/>
    <m/>
    <s v="PE"/>
    <m/>
    <m/>
    <m/>
    <x v="7"/>
    <x v="0"/>
    <m/>
    <x v="0"/>
    <s v="NO"/>
    <m/>
    <s v="SI"/>
    <x v="0"/>
    <x v="0"/>
    <s v="NO"/>
    <m/>
    <m/>
    <x v="2"/>
    <x v="1"/>
    <n v="2"/>
    <m/>
    <n v="0"/>
    <n v="0"/>
    <n v="1"/>
    <n v="1"/>
    <s v="carta"/>
    <m/>
    <m/>
    <d v="2022-01-26T13:18:06"/>
    <s v="95.250.127.32"/>
    <x v="7"/>
  </r>
  <r>
    <n v="911"/>
    <x v="0"/>
    <s v="M"/>
    <x v="5"/>
    <x v="1"/>
    <s v="CO"/>
    <s v="A"/>
    <x v="1"/>
    <m/>
    <m/>
    <m/>
    <s v="PE"/>
    <m/>
    <m/>
    <m/>
    <x v="9"/>
    <x v="0"/>
    <m/>
    <x v="0"/>
    <s v="NO"/>
    <m/>
    <s v="SI"/>
    <x v="0"/>
    <x v="0"/>
    <s v="NO"/>
    <m/>
    <m/>
    <x v="2"/>
    <x v="1"/>
    <n v="2"/>
    <m/>
    <n v="0"/>
    <n v="0"/>
    <n v="1"/>
    <n v="1"/>
    <s v="carta"/>
    <m/>
    <m/>
    <d v="2022-01-26T13:20:03"/>
    <s v="95.250.127.32"/>
    <x v="14"/>
  </r>
  <r>
    <n v="912"/>
    <x v="0"/>
    <s v="M"/>
    <x v="6"/>
    <x v="1"/>
    <s v="CO"/>
    <s v="P"/>
    <x v="1"/>
    <m/>
    <m/>
    <m/>
    <s v="PE"/>
    <m/>
    <m/>
    <m/>
    <x v="7"/>
    <x v="0"/>
    <m/>
    <x v="0"/>
    <s v="NO"/>
    <m/>
    <s v="SI"/>
    <x v="0"/>
    <x v="0"/>
    <s v="NO"/>
    <m/>
    <m/>
    <x v="3"/>
    <x v="1"/>
    <n v="3"/>
    <n v="2"/>
    <n v="2"/>
    <n v="3"/>
    <n v="3"/>
    <n v="3"/>
    <s v="carta"/>
    <m/>
    <m/>
    <d v="2022-01-26T13:22:15"/>
    <s v="95.250.127.32"/>
    <x v="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">
  <r>
    <n v="10"/>
    <x v="0"/>
    <s v="M"/>
    <n v="85"/>
    <n v="1"/>
    <s v="FN"/>
    <s v="P"/>
    <n v="1"/>
    <m/>
    <m/>
    <m/>
    <s v="PE"/>
    <m/>
    <m/>
    <m/>
    <n v="4000"/>
    <s v="SI"/>
    <m/>
    <s v="SI"/>
    <s v="NO"/>
    <s v="BU"/>
    <s v="SI"/>
    <s v="NO"/>
    <m/>
    <s v="NO"/>
    <m/>
    <m/>
    <s v="NO"/>
    <s v="MB"/>
    <n v="2"/>
    <n v="1"/>
    <n v="0"/>
    <n v="0"/>
    <n v="0"/>
    <n v="0"/>
    <s v="online"/>
    <s v="doppione scheda 9"/>
    <s v="non-valido"/>
    <d v="2021-10-19T13:54:21"/>
    <s v="77.108.52.155"/>
  </r>
  <r>
    <n v="11"/>
    <x v="0"/>
    <s v="M"/>
    <n v="85"/>
    <n v="1"/>
    <s v="FN"/>
    <s v="P"/>
    <n v="1"/>
    <m/>
    <m/>
    <m/>
    <s v="PE"/>
    <m/>
    <m/>
    <m/>
    <n v="4000"/>
    <s v="SI"/>
    <m/>
    <s v="SI"/>
    <s v="NO"/>
    <s v="BU"/>
    <s v="SI"/>
    <s v="NO"/>
    <m/>
    <s v="NO"/>
    <m/>
    <m/>
    <s v="NO"/>
    <s v="MB"/>
    <n v="2"/>
    <n v="1"/>
    <n v="0"/>
    <n v="0"/>
    <n v="0"/>
    <n v="0"/>
    <s v="online"/>
    <s v="doppione scheda 9"/>
    <s v="non-valido"/>
    <d v="2021-10-19T17:49:41"/>
    <s v="77.108.52.155"/>
  </r>
  <r>
    <n v="12"/>
    <x v="0"/>
    <s v="M"/>
    <n v="85"/>
    <n v="1"/>
    <s v="FN"/>
    <s v="P"/>
    <n v="1"/>
    <m/>
    <m/>
    <m/>
    <s v="PE"/>
    <m/>
    <m/>
    <m/>
    <n v="4000"/>
    <s v="SI"/>
    <m/>
    <s v="SI"/>
    <s v="NO"/>
    <s v="BU"/>
    <s v="SI"/>
    <s v="NO"/>
    <m/>
    <s v="NO"/>
    <m/>
    <m/>
    <s v="NO"/>
    <s v="MB"/>
    <n v="2"/>
    <n v="1"/>
    <n v="0"/>
    <n v="0"/>
    <n v="0"/>
    <n v="0"/>
    <s v="online"/>
    <s v="doppione scheda 9"/>
    <s v="non-valido"/>
    <d v="2021-10-19T18:50:38"/>
    <s v="77.108.52.155"/>
  </r>
  <r>
    <n v="15"/>
    <x v="1"/>
    <s v="F"/>
    <n v="55"/>
    <n v="3"/>
    <s v="FN"/>
    <s v="P"/>
    <m/>
    <m/>
    <m/>
    <m/>
    <m/>
    <m/>
    <m/>
    <m/>
    <m/>
    <m/>
    <m/>
    <m/>
    <m/>
    <m/>
    <m/>
    <m/>
    <m/>
    <m/>
    <m/>
    <m/>
    <m/>
    <m/>
    <m/>
    <m/>
    <m/>
    <m/>
    <m/>
    <m/>
    <s v="online"/>
    <s v="doppione scheda 14"/>
    <s v="non-valido"/>
    <d v="2021-10-19T22:38:37"/>
    <s v="77.108.52.155"/>
  </r>
  <r>
    <n v="20"/>
    <x v="0"/>
    <s v="F"/>
    <n v="50"/>
    <n v="4"/>
    <s v="CF"/>
    <s v="P"/>
    <n v="2"/>
    <s v="OC"/>
    <m/>
    <s v="FI"/>
    <m/>
    <s v="MI"/>
    <m/>
    <m/>
    <n v="3500"/>
    <s v="SI"/>
    <m/>
    <s v="SI"/>
    <s v="SI"/>
    <s v="BU"/>
    <s v="SI"/>
    <s v="NO"/>
    <m/>
    <s v="NO"/>
    <m/>
    <m/>
    <s v="NO"/>
    <s v="SU"/>
    <n v="2"/>
    <n v="0"/>
    <n v="0"/>
    <n v="0"/>
    <n v="2"/>
    <n v="1"/>
    <s v="online"/>
    <s v="coniuge scheda 19"/>
    <s v="non-valido"/>
    <d v="2021-10-20T16:25:10"/>
    <n v="51182105197"/>
  </r>
  <r>
    <n v="26"/>
    <x v="2"/>
    <s v="M"/>
    <n v="50"/>
    <n v="1"/>
    <s v="SO"/>
    <s v="A"/>
    <n v="1"/>
    <m/>
    <m/>
    <m/>
    <m/>
    <m/>
    <m/>
    <m/>
    <n v="1500"/>
    <s v="NO"/>
    <s v="GA"/>
    <s v="NO"/>
    <s v="SI"/>
    <s v="IN"/>
    <s v="NO"/>
    <s v="NO"/>
    <m/>
    <s v="SI"/>
    <s v="BA"/>
    <s v="VE"/>
    <s v="NO"/>
    <s v="BU"/>
    <n v="1"/>
    <n v="0"/>
    <n v="0"/>
    <n v="0"/>
    <n v="1"/>
    <n v="1"/>
    <s v="online"/>
    <s v="doppione scheda 25"/>
    <s v="non-valido"/>
    <d v="2021-10-20T23:41:10"/>
    <s v="69.171.249.8"/>
  </r>
  <r>
    <n v="27"/>
    <x v="2"/>
    <s v="M"/>
    <n v="50"/>
    <n v="1"/>
    <s v="SO"/>
    <s v="A"/>
    <n v="1"/>
    <m/>
    <m/>
    <m/>
    <m/>
    <m/>
    <m/>
    <m/>
    <n v="1500"/>
    <s v="NO"/>
    <s v="GA"/>
    <s v="NO"/>
    <s v="SI"/>
    <s v="IN"/>
    <s v="NO"/>
    <s v="NO"/>
    <m/>
    <s v="SI"/>
    <s v="BA"/>
    <s v="VE"/>
    <s v="NO"/>
    <s v="BU"/>
    <n v="1"/>
    <n v="0"/>
    <n v="0"/>
    <n v="0"/>
    <n v="1"/>
    <n v="1"/>
    <s v="online"/>
    <s v="doppione scheda 25"/>
    <s v="non-valido"/>
    <d v="2021-10-20T23:41:11"/>
    <n v="69171249117"/>
  </r>
  <r>
    <n v="28"/>
    <x v="2"/>
    <s v="M"/>
    <n v="50"/>
    <n v="1"/>
    <s v="SO"/>
    <s v="A"/>
    <n v="1"/>
    <m/>
    <m/>
    <m/>
    <m/>
    <m/>
    <m/>
    <m/>
    <n v="1500"/>
    <s v="NO"/>
    <s v="GA"/>
    <s v="NO"/>
    <s v="SI"/>
    <s v="IN"/>
    <s v="NO"/>
    <s v="NO"/>
    <m/>
    <s v="SI"/>
    <s v="BA"/>
    <s v="VE"/>
    <s v="NO"/>
    <s v="BU"/>
    <n v="1"/>
    <n v="0"/>
    <n v="0"/>
    <n v="0"/>
    <n v="1"/>
    <n v="1"/>
    <s v="online"/>
    <s v="doppione scheda 25"/>
    <s v="non-valido"/>
    <d v="2021-10-20T23:41:11"/>
    <s v="69.171.249.19"/>
  </r>
  <r>
    <n v="29"/>
    <x v="2"/>
    <s v="M"/>
    <n v="50"/>
    <n v="1"/>
    <s v="SO"/>
    <s v="A"/>
    <n v="1"/>
    <m/>
    <m/>
    <m/>
    <m/>
    <m/>
    <m/>
    <m/>
    <n v="1500"/>
    <s v="NO"/>
    <s v="GA"/>
    <s v="NO"/>
    <s v="SI"/>
    <s v="IN"/>
    <s v="NO"/>
    <s v="NO"/>
    <m/>
    <s v="SI"/>
    <s v="BA"/>
    <s v="VE"/>
    <m/>
    <m/>
    <m/>
    <m/>
    <m/>
    <m/>
    <m/>
    <m/>
    <s v="online"/>
    <s v="doppione scheda 25"/>
    <s v="non-valido"/>
    <d v="2021-10-20T23:41:13"/>
    <s v="69.171.249.16"/>
  </r>
  <r>
    <n v="30"/>
    <x v="2"/>
    <s v="M"/>
    <n v="50"/>
    <n v="1"/>
    <s v="SO"/>
    <s v="A"/>
    <n v="1"/>
    <m/>
    <m/>
    <m/>
    <m/>
    <m/>
    <m/>
    <m/>
    <n v="1500"/>
    <s v="NO"/>
    <s v="GA"/>
    <s v="NO"/>
    <s v="SI"/>
    <s v="IN"/>
    <s v="NO"/>
    <s v="NO"/>
    <m/>
    <s v="SI"/>
    <s v="BA"/>
    <s v="VE"/>
    <m/>
    <m/>
    <m/>
    <m/>
    <m/>
    <m/>
    <m/>
    <m/>
    <s v="online"/>
    <s v="doppione scheda 25"/>
    <s v="non-valido"/>
    <d v="2021-10-20T23:41:13"/>
    <n v="69171249120"/>
  </r>
  <r>
    <n v="34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nline"/>
    <s v="record vuoto"/>
    <s v="non-valido"/>
    <d v="2021-10-21T10:19:39"/>
    <s v="18.205.24.91"/>
  </r>
  <r>
    <n v="35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online"/>
    <s v="record vuoto"/>
    <s v="non-valido"/>
    <d v="2021-10-21T10:33:20"/>
    <s v="34.221.55.59"/>
  </r>
  <r>
    <n v="48"/>
    <x v="0"/>
    <s v="M"/>
    <n v="55"/>
    <n v="1"/>
    <s v="SO"/>
    <s v="P"/>
    <n v="1"/>
    <s v="OC"/>
    <m/>
    <m/>
    <m/>
    <m/>
    <m/>
    <m/>
    <n v="2500"/>
    <s v="SI"/>
    <m/>
    <s v="SI"/>
    <s v="NO"/>
    <s v="BU"/>
    <s v="SI"/>
    <s v="NO"/>
    <m/>
    <s v="NO"/>
    <m/>
    <s v="AT"/>
    <s v="NO"/>
    <s v="BU"/>
    <n v="2"/>
    <n v="0"/>
    <n v="1"/>
    <n v="1"/>
    <n v="2"/>
    <n v="2"/>
    <s v="online"/>
    <s v="doppione scheda 47"/>
    <s v="non-valido"/>
    <d v="2021-10-21T19:56:52"/>
    <n v="51183158111"/>
  </r>
  <r>
    <n v="49"/>
    <x v="0"/>
    <s v="M"/>
    <n v="55"/>
    <n v="1"/>
    <s v="SO"/>
    <s v="P"/>
    <n v="1"/>
    <s v="OC"/>
    <m/>
    <m/>
    <m/>
    <m/>
    <m/>
    <m/>
    <n v="2500"/>
    <s v="SI"/>
    <m/>
    <s v="SI"/>
    <s v="NO"/>
    <s v="BU"/>
    <s v="SI"/>
    <s v="NO"/>
    <m/>
    <s v="NO"/>
    <m/>
    <s v="AT"/>
    <s v="NO"/>
    <s v="BU"/>
    <n v="2"/>
    <n v="0"/>
    <n v="1"/>
    <n v="1"/>
    <n v="2"/>
    <n v="2"/>
    <s v="online"/>
    <s v="doppione scheda 47"/>
    <s v="non-valido"/>
    <d v="2021-10-21T19:56:57"/>
    <n v="51183158111"/>
  </r>
  <r>
    <n v="51"/>
    <x v="0"/>
    <s v="M"/>
    <n v="80"/>
    <n v="2"/>
    <s v="CO"/>
    <s v="P"/>
    <n v="2"/>
    <m/>
    <m/>
    <m/>
    <s v="PE"/>
    <m/>
    <m/>
    <m/>
    <n v="2000"/>
    <s v="SI"/>
    <m/>
    <s v="SI"/>
    <s v="NO"/>
    <m/>
    <s v="SI"/>
    <s v="NO"/>
    <m/>
    <s v="NO"/>
    <m/>
    <s v="AT"/>
    <s v="PS"/>
    <s v="BU"/>
    <n v="2"/>
    <n v="1"/>
    <n v="1"/>
    <n v="2"/>
    <n v="2"/>
    <n v="2"/>
    <s v="online"/>
    <s v="doppione scheda 50"/>
    <s v="non-valido"/>
    <d v="2021-10-21T20:00:12"/>
    <n v="51183158111"/>
  </r>
  <r>
    <n v="52"/>
    <x v="0"/>
    <s v="M"/>
    <n v="80"/>
    <n v="2"/>
    <s v="CO"/>
    <s v="P"/>
    <n v="2"/>
    <m/>
    <m/>
    <m/>
    <s v="PE"/>
    <m/>
    <m/>
    <m/>
    <n v="2000"/>
    <s v="SI"/>
    <m/>
    <s v="SI"/>
    <s v="NO"/>
    <m/>
    <s v="SI"/>
    <s v="NO"/>
    <m/>
    <s v="NO"/>
    <m/>
    <s v="AT"/>
    <s v="PS"/>
    <s v="BU"/>
    <n v="2"/>
    <n v="1"/>
    <n v="1"/>
    <n v="2"/>
    <n v="2"/>
    <n v="2"/>
    <s v="online"/>
    <s v="doppione scheda 50"/>
    <s v="non-valido"/>
    <d v="2021-10-21T20:00:19"/>
    <n v="51183158111"/>
  </r>
  <r>
    <n v="53"/>
    <x v="0"/>
    <s v="F"/>
    <n v="75"/>
    <n v="2"/>
    <s v="CO"/>
    <s v="P"/>
    <n v="2"/>
    <m/>
    <m/>
    <m/>
    <s v="PE"/>
    <m/>
    <m/>
    <m/>
    <n v="2000"/>
    <s v="SI"/>
    <m/>
    <s v="SI"/>
    <s v="NO"/>
    <m/>
    <s v="SI"/>
    <s v="NO"/>
    <m/>
    <s v="NO"/>
    <m/>
    <s v="AT"/>
    <s v="ME"/>
    <s v="BU"/>
    <n v="2"/>
    <n v="1"/>
    <n v="1"/>
    <n v="1"/>
    <n v="2"/>
    <n v="2"/>
    <s v="online"/>
    <s v="doppione scheda 50"/>
    <s v="non-valido"/>
    <d v="2021-10-21T20:02:16"/>
    <n v="51183158111"/>
  </r>
  <r>
    <n v="76"/>
    <x v="4"/>
    <s v="M"/>
    <n v="80"/>
    <n v="2"/>
    <s v="CO"/>
    <s v="A"/>
    <n v="1"/>
    <m/>
    <m/>
    <m/>
    <s v="PE"/>
    <m/>
    <s v="NA"/>
    <m/>
    <n v="2000"/>
    <s v="SI"/>
    <m/>
    <s v="NO"/>
    <s v="NO"/>
    <m/>
    <s v="SI"/>
    <s v="NO"/>
    <m/>
    <s v="NO"/>
    <m/>
    <m/>
    <s v="ME"/>
    <s v="BU"/>
    <n v="1"/>
    <n v="0"/>
    <n v="0"/>
    <n v="0"/>
    <n v="1"/>
    <n v="1"/>
    <s v="online"/>
    <s v="doppione scheda 75"/>
    <s v="non-valido"/>
    <d v="2021-10-25T16:18:08"/>
    <s v="151.60.208.96"/>
  </r>
  <r>
    <n v="77"/>
    <x v="4"/>
    <s v="M"/>
    <n v="80"/>
    <n v="2"/>
    <s v="CO"/>
    <s v="A"/>
    <n v="1"/>
    <m/>
    <m/>
    <m/>
    <s v="PE"/>
    <m/>
    <s v="NA"/>
    <m/>
    <n v="2000"/>
    <s v="SI"/>
    <m/>
    <s v="NO"/>
    <s v="NO"/>
    <m/>
    <s v="SI"/>
    <s v="NO"/>
    <m/>
    <s v="NO"/>
    <m/>
    <m/>
    <s v="ME"/>
    <s v="BU"/>
    <n v="1"/>
    <n v="0"/>
    <n v="0"/>
    <n v="0"/>
    <n v="1"/>
    <n v="1"/>
    <s v="online"/>
    <s v="doppione scheda 75"/>
    <s v="non-valido"/>
    <d v="2021-10-25T16:19:53"/>
    <s v="151.60.208.96"/>
  </r>
  <r>
    <n v="78"/>
    <x v="4"/>
    <s v="M"/>
    <n v="80"/>
    <n v="2"/>
    <s v="CO"/>
    <s v="A"/>
    <n v="1"/>
    <m/>
    <m/>
    <m/>
    <s v="PE"/>
    <m/>
    <s v="NA"/>
    <m/>
    <n v="2000"/>
    <s v="SI"/>
    <m/>
    <s v="NO"/>
    <s v="NO"/>
    <m/>
    <s v="SI"/>
    <s v="NO"/>
    <m/>
    <s v="NO"/>
    <m/>
    <m/>
    <s v="ME"/>
    <s v="BU"/>
    <n v="1"/>
    <n v="0"/>
    <n v="0"/>
    <n v="0"/>
    <n v="1"/>
    <n v="1"/>
    <s v="online"/>
    <s v="doppione scheda 75"/>
    <s v="non-valido"/>
    <d v="2021-10-25T16:19:56"/>
    <s v="151.60.208.96"/>
  </r>
  <r>
    <n v="92"/>
    <x v="0"/>
    <s v="F"/>
    <n v="85"/>
    <n v="3"/>
    <s v="CF"/>
    <s v="P"/>
    <n v="3"/>
    <s v="OC"/>
    <m/>
    <m/>
    <s v="PE"/>
    <m/>
    <m/>
    <m/>
    <n v="3000"/>
    <s v="SI"/>
    <m/>
    <s v="SI"/>
    <s v="SI"/>
    <s v="BU"/>
    <s v="SI"/>
    <s v="NO"/>
    <m/>
    <s v="NO"/>
    <m/>
    <s v="VE"/>
    <s v="NO"/>
    <s v="SU"/>
    <n v="2"/>
    <n v="2"/>
    <n v="0"/>
    <n v="1"/>
    <n v="3"/>
    <n v="3"/>
    <s v="online"/>
    <s v="stessa famiglia scheda 91"/>
    <s v="non-valido"/>
    <d v="2021-10-27T10:04:25"/>
    <s v="2.198.95.95"/>
  </r>
  <r>
    <n v="93"/>
    <x v="0"/>
    <s v="M"/>
    <n v="50"/>
    <n v="3"/>
    <s v="PA"/>
    <s v="P"/>
    <n v="3"/>
    <s v="OC"/>
    <m/>
    <m/>
    <s v="PE"/>
    <m/>
    <m/>
    <m/>
    <n v="3000"/>
    <s v="SI"/>
    <m/>
    <s v="SI"/>
    <s v="SI"/>
    <s v="BU"/>
    <s v="SI"/>
    <s v="SI"/>
    <s v="ST"/>
    <s v="NO"/>
    <m/>
    <s v="VE"/>
    <s v="NO"/>
    <s v="SU"/>
    <n v="2"/>
    <n v="2"/>
    <n v="0"/>
    <n v="1"/>
    <n v="3"/>
    <n v="3"/>
    <s v="online"/>
    <s v="stessa famiglia scheda 91"/>
    <s v="non-valido"/>
    <d v="2021-10-27T10:09:06"/>
    <s v="2.198.95.95"/>
  </r>
  <r>
    <n v="96"/>
    <x v="0"/>
    <s v="F"/>
    <n v="70"/>
    <n v="2"/>
    <s v="CO"/>
    <s v="P"/>
    <n v="1"/>
    <m/>
    <m/>
    <m/>
    <s v="PE"/>
    <m/>
    <m/>
    <m/>
    <n v="3000"/>
    <s v="SI"/>
    <m/>
    <s v="SI"/>
    <s v="NO"/>
    <m/>
    <s v="SI"/>
    <s v="NO"/>
    <m/>
    <s v="NO"/>
    <m/>
    <m/>
    <s v="NO"/>
    <s v="SU"/>
    <n v="2"/>
    <n v="2"/>
    <n v="0"/>
    <n v="1"/>
    <n v="2"/>
    <n v="1"/>
    <s v="online"/>
    <s v="coniuge scheda 95"/>
    <s v="non-valido"/>
    <d v="2021-10-27T13:51:57"/>
    <n v="95236221132"/>
  </r>
  <r>
    <n v="109"/>
    <x v="2"/>
    <s v="F"/>
    <n v="75"/>
    <n v="2"/>
    <s v="CO"/>
    <s v="P"/>
    <n v="2"/>
    <m/>
    <m/>
    <m/>
    <s v="PE"/>
    <m/>
    <m/>
    <m/>
    <n v="5000"/>
    <s v="SI"/>
    <m/>
    <s v="SI"/>
    <s v="NO"/>
    <s v="BU"/>
    <s v="SI"/>
    <s v="SI"/>
    <m/>
    <s v="NO"/>
    <m/>
    <m/>
    <s v="NO"/>
    <s v="MB"/>
    <n v="2"/>
    <n v="1"/>
    <n v="0"/>
    <n v="1"/>
    <n v="1"/>
    <n v="1"/>
    <s v="online"/>
    <s v="coniuge scheda 108"/>
    <s v="non-valido"/>
    <d v="2021-10-28T14:02:32"/>
    <s v="178.249.222.31"/>
  </r>
  <r>
    <n v="129"/>
    <x v="2"/>
    <s v="F"/>
    <n v="70"/>
    <n v="2"/>
    <s v="CO"/>
    <s v="P"/>
    <n v="1"/>
    <m/>
    <m/>
    <m/>
    <s v="PE"/>
    <m/>
    <m/>
    <m/>
    <n v="5000"/>
    <s v="SI"/>
    <m/>
    <s v="SI"/>
    <s v="NO"/>
    <s v="BU"/>
    <s v="SI"/>
    <s v="NO"/>
    <m/>
    <s v="NO"/>
    <m/>
    <m/>
    <s v="NO"/>
    <s v="SU"/>
    <n v="3"/>
    <n v="3"/>
    <n v="3"/>
    <n v="3"/>
    <n v="3"/>
    <n v="3"/>
    <s v="online"/>
    <s v="coniuge scheda 128"/>
    <s v="non-valido"/>
    <d v="2021-10-29T23:27:38"/>
    <s v="134.0.3.119"/>
  </r>
  <r>
    <n v="163"/>
    <x v="4"/>
    <s v="F"/>
    <n v="55"/>
    <n v="3"/>
    <s v="PA"/>
    <s v="P"/>
    <n v="2"/>
    <m/>
    <s v="DI"/>
    <m/>
    <s v="PE"/>
    <m/>
    <m/>
    <m/>
    <n v="1500"/>
    <s v="NO"/>
    <s v="CA"/>
    <s v="NO"/>
    <s v="SI"/>
    <s v="IN"/>
    <s v="NO"/>
    <s v="SI"/>
    <s v="RE"/>
    <s v="NO"/>
    <m/>
    <s v="VE"/>
    <s v="ME"/>
    <s v="BU"/>
    <n v="1"/>
    <n v="0"/>
    <n v="0"/>
    <n v="1"/>
    <n v="1"/>
    <n v="1"/>
    <s v="online"/>
    <s v="doppione scheda 162"/>
    <s v="non-valido"/>
    <d v="2021-11-05T18:15:43"/>
    <s v="151.36.161.247"/>
  </r>
  <r>
    <n v="165"/>
    <x v="4"/>
    <s v="F"/>
    <n v="50"/>
    <n v="3"/>
    <s v="FN"/>
    <s v="A"/>
    <n v="1"/>
    <m/>
    <s v="DI"/>
    <s v="FI"/>
    <m/>
    <s v="MI"/>
    <m/>
    <m/>
    <n v="2000"/>
    <s v="NO"/>
    <s v="SA"/>
    <s v="NO"/>
    <s v="SI"/>
    <s v="IN"/>
    <s v="NO"/>
    <s v="NO"/>
    <m/>
    <s v="NO"/>
    <m/>
    <s v="VE"/>
    <s v="PS"/>
    <s v="SC"/>
    <n v="1"/>
    <n v="2"/>
    <n v="0"/>
    <n v="0"/>
    <n v="1"/>
    <n v="1"/>
    <s v="online"/>
    <s v="doppione scheda 164"/>
    <s v="non-valido"/>
    <d v="2021-11-05T20:24:23"/>
    <s v="151.33.213.37"/>
  </r>
  <r>
    <n v="179"/>
    <x v="5"/>
    <s v="M"/>
    <n v="60"/>
    <n v="3"/>
    <s v="CF"/>
    <s v="P"/>
    <n v="2"/>
    <m/>
    <m/>
    <s v="FI"/>
    <m/>
    <m/>
    <m/>
    <m/>
    <n v="3000"/>
    <s v="SI"/>
    <m/>
    <s v="SI"/>
    <s v="NO"/>
    <m/>
    <s v="SI"/>
    <s v="SI"/>
    <s v="ST"/>
    <s v="NO"/>
    <m/>
    <s v="AT"/>
    <s v="NO"/>
    <s v="BU"/>
    <n v="0"/>
    <n v="1"/>
    <n v="0"/>
    <n v="1"/>
    <n v="3"/>
    <n v="2"/>
    <s v="online"/>
    <s v="doppione scheda 178"/>
    <s v="non-valido"/>
    <d v="2021-11-09T16:27:54"/>
    <n v="178255187252"/>
  </r>
  <r>
    <n v="188"/>
    <x v="6"/>
    <s v="M"/>
    <n v="55"/>
    <n v="3"/>
    <s v="CF"/>
    <s v="P"/>
    <n v="2"/>
    <s v="OC"/>
    <m/>
    <s v="FI"/>
    <m/>
    <m/>
    <m/>
    <m/>
    <n v="3500"/>
    <s v="SI"/>
    <m/>
    <s v="SI"/>
    <s v="NO"/>
    <m/>
    <s v="SI"/>
    <s v="NO"/>
    <m/>
    <s v="NO"/>
    <m/>
    <m/>
    <s v="NO"/>
    <s v="SU"/>
    <n v="1"/>
    <n v="1"/>
    <n v="1"/>
    <n v="1"/>
    <n v="1"/>
    <n v="1"/>
    <s v="online"/>
    <s v="doppione scheda 187"/>
    <s v="non-valido"/>
    <d v="2021-11-10T15:25:24"/>
    <s v="178.255.191.2"/>
  </r>
  <r>
    <n v="197"/>
    <x v="5"/>
    <s v="F"/>
    <n v="70"/>
    <n v="2"/>
    <s v="CO"/>
    <s v="P"/>
    <n v="2"/>
    <m/>
    <m/>
    <m/>
    <s v="PE"/>
    <m/>
    <m/>
    <m/>
    <n v="2500"/>
    <s v="SI"/>
    <m/>
    <s v="SI"/>
    <s v="NO"/>
    <s v="BU"/>
    <s v="SI"/>
    <s v="NO"/>
    <m/>
    <s v="NO"/>
    <m/>
    <s v="AT"/>
    <s v="NO"/>
    <s v="SU"/>
    <n v="1"/>
    <n v="0"/>
    <n v="0"/>
    <n v="1"/>
    <n v="1"/>
    <n v="1"/>
    <s v="online"/>
    <s v="doppione scheda 196"/>
    <s v="non-valido"/>
    <d v="2021-11-12T09:34:13"/>
    <s v="151.84.159.175"/>
  </r>
  <r>
    <n v="210"/>
    <x v="5"/>
    <s v="F"/>
    <n v="60"/>
    <n v="4"/>
    <s v="CF"/>
    <s v="P"/>
    <n v="2"/>
    <m/>
    <s v="DI"/>
    <s v="FI"/>
    <s v="PE"/>
    <m/>
    <m/>
    <m/>
    <n v="2500"/>
    <s v="SI"/>
    <m/>
    <s v="NO"/>
    <s v="NO"/>
    <m/>
    <s v="SI"/>
    <s v="NO"/>
    <m/>
    <s v="NO"/>
    <m/>
    <m/>
    <s v="NO"/>
    <s v="BU"/>
    <n v="2"/>
    <n v="0"/>
    <n v="0"/>
    <n v="2"/>
    <n v="1"/>
    <n v="1"/>
    <s v="online"/>
    <s v="doppione scheda 209"/>
    <s v="non-valido"/>
    <d v="2021-11-15T07:44:22"/>
    <s v="37.183.8.227"/>
  </r>
  <r>
    <n v="222"/>
    <x v="5"/>
    <s v="M"/>
    <n v="60"/>
    <n v="2"/>
    <s v="CO"/>
    <s v="P"/>
    <n v="2"/>
    <s v="OC"/>
    <m/>
    <m/>
    <m/>
    <m/>
    <m/>
    <m/>
    <n v="1500"/>
    <s v="NO"/>
    <s v="SA"/>
    <s v="NO"/>
    <s v="SI"/>
    <s v="IN"/>
    <s v="NO"/>
    <s v="SI"/>
    <s v="RE"/>
    <s v="NO"/>
    <m/>
    <s v="VE"/>
    <s v="NO"/>
    <s v="SC"/>
    <n v="1"/>
    <n v="0"/>
    <n v="0"/>
    <n v="0"/>
    <n v="1"/>
    <n v="1"/>
    <s v="online"/>
    <s v="coniuge scheda 221"/>
    <s v="non-valido"/>
    <d v="2021-11-18T18:27:08"/>
    <s v="87.4.208.174"/>
  </r>
  <r>
    <n v="225"/>
    <x v="0"/>
    <s v="F"/>
    <n v="55"/>
    <n v="2"/>
    <s v="CO"/>
    <s v="P"/>
    <n v="1"/>
    <s v="OC"/>
    <s v="DI"/>
    <m/>
    <m/>
    <m/>
    <m/>
    <m/>
    <n v="2500"/>
    <s v="SI"/>
    <m/>
    <s v="SI"/>
    <s v="NO"/>
    <s v="BU"/>
    <s v="SI"/>
    <s v="NO"/>
    <m/>
    <s v="NO"/>
    <m/>
    <m/>
    <s v="PS"/>
    <s v="BU"/>
    <n v="1"/>
    <n v="0"/>
    <n v="0"/>
    <n v="0"/>
    <n v="0"/>
    <n v="0"/>
    <s v="online"/>
    <s v="coniuge scheda 224"/>
    <s v="non-valido"/>
    <d v="2021-11-20T16:34:42"/>
    <s v="95.252.9.239"/>
  </r>
  <r>
    <n v="233"/>
    <x v="5"/>
    <s v="F"/>
    <n v="65"/>
    <n v="2"/>
    <s v="PA"/>
    <s v="P"/>
    <n v="2"/>
    <m/>
    <m/>
    <m/>
    <s v="PE"/>
    <m/>
    <m/>
    <m/>
    <n v="3500"/>
    <s v="SI"/>
    <m/>
    <s v="SI"/>
    <s v="NO"/>
    <s v="BU"/>
    <s v="SI"/>
    <s v="NO"/>
    <m/>
    <s v="NO"/>
    <m/>
    <s v="VE"/>
    <s v="ME"/>
    <s v="BU"/>
    <n v="2"/>
    <n v="1"/>
    <n v="0"/>
    <n v="1"/>
    <n v="1"/>
    <n v="1"/>
    <s v="online"/>
    <s v="coniuge scheda 232"/>
    <s v="non-valido"/>
    <d v="2021-11-24T10:18:51"/>
    <s v="82.56.140.250"/>
  </r>
  <r>
    <n v="241"/>
    <x v="5"/>
    <s v="F"/>
    <n v="80"/>
    <n v="2"/>
    <s v="CO"/>
    <s v="P"/>
    <n v="2"/>
    <m/>
    <m/>
    <m/>
    <s v="PE"/>
    <m/>
    <m/>
    <m/>
    <n v="1500"/>
    <s v="SI"/>
    <m/>
    <s v="SI"/>
    <s v="NO"/>
    <m/>
    <s v="SI"/>
    <s v="NO"/>
    <m/>
    <s v="NO"/>
    <m/>
    <m/>
    <s v="NO"/>
    <s v="BU"/>
    <n v="2"/>
    <n v="2"/>
    <n v="0"/>
    <n v="2"/>
    <n v="2"/>
    <n v="2"/>
    <s v="online"/>
    <s v="stessa famiglia di 3"/>
    <s v="non-valido"/>
    <d v="2021-11-27T14:41:06"/>
    <s v="87.4.213.225"/>
  </r>
  <r>
    <n v="242"/>
    <x v="5"/>
    <s v="M"/>
    <n v="85"/>
    <n v="2"/>
    <s v="CO"/>
    <s v="P"/>
    <n v="2"/>
    <m/>
    <m/>
    <m/>
    <s v="PE"/>
    <m/>
    <m/>
    <m/>
    <n v="1500"/>
    <s v="SI"/>
    <m/>
    <s v="SI"/>
    <s v="NO"/>
    <m/>
    <s v="SI"/>
    <s v="NO"/>
    <m/>
    <s v="NO"/>
    <m/>
    <m/>
    <s v="NO"/>
    <s v="BU"/>
    <n v="2"/>
    <n v="2"/>
    <n v="0"/>
    <n v="2"/>
    <n v="2"/>
    <n v="2"/>
    <s v="online"/>
    <s v="stessa famiglia di 3"/>
    <s v="non-valido"/>
    <d v="2021-11-27T14:42:18"/>
    <s v="87.4.213.225"/>
  </r>
  <r>
    <n v="286"/>
    <x v="0"/>
    <s v="F"/>
    <n v="65"/>
    <n v="2"/>
    <s v="CO"/>
    <s v="A"/>
    <n v="2"/>
    <m/>
    <m/>
    <m/>
    <m/>
    <m/>
    <m/>
    <m/>
    <n v="3000"/>
    <s v="SI"/>
    <m/>
    <s v="SI"/>
    <s v="NO"/>
    <m/>
    <s v="SI"/>
    <s v="NO"/>
    <m/>
    <s v="NO"/>
    <m/>
    <m/>
    <s v="NO"/>
    <s v="BU"/>
    <n v="2"/>
    <n v="2"/>
    <n v="0"/>
    <n v="2"/>
    <n v="2"/>
    <n v="2"/>
    <s v="online"/>
    <s v="doppione scheda 285"/>
    <s v="non-valido"/>
    <d v="2021-12-01T11:10:21"/>
    <s v="93.39.138.150"/>
  </r>
  <r>
    <n v="288"/>
    <x v="2"/>
    <s v="F"/>
    <n v="65"/>
    <n v="2"/>
    <s v="CO"/>
    <s v="P"/>
    <n v="2"/>
    <m/>
    <m/>
    <m/>
    <s v="PE"/>
    <m/>
    <m/>
    <m/>
    <n v="5000"/>
    <s v="SI"/>
    <m/>
    <s v="SI"/>
    <s v="NO"/>
    <s v="BU"/>
    <s v="SI"/>
    <s v="NO"/>
    <m/>
    <s v="NO"/>
    <m/>
    <m/>
    <s v="ME"/>
    <s v="BU"/>
    <n v="2"/>
    <n v="0"/>
    <n v="0"/>
    <n v="1"/>
    <n v="1"/>
    <n v="1"/>
    <s v="online"/>
    <s v="doppione scheda 287"/>
    <s v="non-valido"/>
    <d v="2021-12-01T11:22:27"/>
    <s v="93.35.164.210"/>
  </r>
  <r>
    <n v="296"/>
    <x v="3"/>
    <s v="M"/>
    <n v="65"/>
    <n v="2"/>
    <s v="CF"/>
    <s v="P"/>
    <n v="2"/>
    <m/>
    <s v="DI"/>
    <m/>
    <m/>
    <m/>
    <m/>
    <m/>
    <n v="2500"/>
    <s v="NO"/>
    <s v="CA"/>
    <s v="NO"/>
    <s v="SI"/>
    <s v="IN"/>
    <s v="NO"/>
    <s v="NO"/>
    <m/>
    <s v="NO"/>
    <m/>
    <s v="AT"/>
    <s v="ME"/>
    <s v="SC"/>
    <n v="2"/>
    <n v="2"/>
    <n v="1"/>
    <n v="1"/>
    <n v="1"/>
    <n v="1"/>
    <s v="online"/>
    <s v="doppione scheda # 295"/>
    <s v="non-valido"/>
    <d v="2021-12-01T18:05:10"/>
    <s v="151.60.39.96"/>
  </r>
  <r>
    <n v="301"/>
    <x v="3"/>
    <s v="M"/>
    <n v="50"/>
    <n v="2"/>
    <s v="CO"/>
    <s v="P"/>
    <n v="2"/>
    <s v="OC"/>
    <m/>
    <m/>
    <m/>
    <m/>
    <m/>
    <m/>
    <n v="5000"/>
    <s v="SI"/>
    <m/>
    <s v="SI"/>
    <s v="NO"/>
    <m/>
    <s v="SI"/>
    <s v="NO"/>
    <m/>
    <s v="NO"/>
    <m/>
    <m/>
    <s v="NO"/>
    <s v="MB"/>
    <n v="2"/>
    <n v="1"/>
    <n v="0"/>
    <n v="1"/>
    <n v="2"/>
    <n v="1"/>
    <s v="online"/>
    <s v="doppione scheda # 300"/>
    <s v="non-valido"/>
    <d v="2021-12-01T19:09:39"/>
    <s v="151.18.16.164"/>
  </r>
  <r>
    <n v="322"/>
    <x v="5"/>
    <s v="F"/>
    <n v="65"/>
    <n v="2"/>
    <s v="CO"/>
    <s v="P"/>
    <n v="2"/>
    <m/>
    <m/>
    <m/>
    <s v="PE"/>
    <m/>
    <s v="NA"/>
    <m/>
    <n v="4000"/>
    <s v="SI"/>
    <m/>
    <s v="SI"/>
    <s v="NO"/>
    <m/>
    <s v="SI"/>
    <s v="NO"/>
    <m/>
    <s v="NO"/>
    <m/>
    <m/>
    <s v="AL"/>
    <s v="BU"/>
    <n v="3"/>
    <n v="1"/>
    <n v="0"/>
    <n v="3"/>
    <n v="3"/>
    <n v="3"/>
    <s v="online"/>
    <s v="coniuge scheda # 321"/>
    <s v="non-valido"/>
    <d v="2021-12-02T18:05:34"/>
    <s v="93.39.143.106"/>
  </r>
  <r>
    <n v="324"/>
    <x v="2"/>
    <s v="M"/>
    <n v="55"/>
    <n v="1"/>
    <s v="SO"/>
    <s v="A"/>
    <n v="1"/>
    <m/>
    <s v="DI"/>
    <s v="FI"/>
    <m/>
    <m/>
    <m/>
    <m/>
    <n v="500"/>
    <s v="NO"/>
    <s v="GA"/>
    <s v="NO"/>
    <s v="NO"/>
    <s v="DI"/>
    <s v="NO"/>
    <s v="SI"/>
    <s v="ST"/>
    <s v="SI"/>
    <s v="FA"/>
    <s v="VE"/>
    <s v="NO"/>
    <s v="BU"/>
    <n v="3"/>
    <n v="1"/>
    <n v="2"/>
    <n v="2"/>
    <n v="1"/>
    <n v="1"/>
    <s v="online"/>
    <s v="doppione scheda # 323"/>
    <s v="non-valido"/>
    <d v="2021-12-02T18:25:30"/>
    <s v="178.249.222.35"/>
  </r>
  <r>
    <n v="333"/>
    <x v="3"/>
    <s v="M"/>
    <n v="65"/>
    <n v="2"/>
    <s v="CO"/>
    <s v="P"/>
    <n v="2"/>
    <m/>
    <m/>
    <s v="FI"/>
    <m/>
    <m/>
    <m/>
    <m/>
    <n v="5000"/>
    <s v="SI"/>
    <m/>
    <s v="SI"/>
    <s v="NO"/>
    <s v="BU"/>
    <s v="SI"/>
    <s v="NO"/>
    <m/>
    <s v="NO"/>
    <m/>
    <m/>
    <s v="AL"/>
    <s v="SU"/>
    <n v="2"/>
    <n v="2"/>
    <n v="0"/>
    <n v="2"/>
    <n v="1"/>
    <n v="1"/>
    <s v="online"/>
    <s v="doppione scheda #332"/>
    <s v="non-valido"/>
    <d v="2021-12-03T11:49:27"/>
    <n v="95232224213"/>
  </r>
  <r>
    <n v="386"/>
    <x v="3"/>
    <s v="F"/>
    <n v="75"/>
    <n v="2"/>
    <s v="CO"/>
    <s v="P"/>
    <n v="2"/>
    <m/>
    <m/>
    <m/>
    <s v="PE"/>
    <m/>
    <m/>
    <m/>
    <n v="3000"/>
    <s v="SI"/>
    <m/>
    <s v="SI"/>
    <s v="NO"/>
    <m/>
    <s v="SI"/>
    <s v="NO"/>
    <m/>
    <s v="NO"/>
    <m/>
    <s v="AT"/>
    <s v="NO"/>
    <s v="BU"/>
    <n v="2"/>
    <n v="1"/>
    <n v="0"/>
    <n v="1"/>
    <n v="1"/>
    <n v="1"/>
    <s v="online"/>
    <s v="coniuge scheda # 384"/>
    <s v="non-valido"/>
    <d v="2021-12-09T15:40:25"/>
    <s v="93.39.140.98"/>
  </r>
  <r>
    <n v="388"/>
    <x v="3"/>
    <s v="F"/>
    <n v="60"/>
    <n v="2"/>
    <s v="CO"/>
    <s v="A"/>
    <n v="2"/>
    <s v="OC"/>
    <m/>
    <m/>
    <s v="PE"/>
    <m/>
    <m/>
    <m/>
    <n v="4000"/>
    <s v="SI"/>
    <m/>
    <s v="SI"/>
    <s v="NO"/>
    <m/>
    <s v="SI"/>
    <s v="NO"/>
    <m/>
    <s v="NO"/>
    <m/>
    <m/>
    <s v="ME"/>
    <s v="MB"/>
    <n v="2"/>
    <n v="0"/>
    <n v="0"/>
    <n v="0"/>
    <n v="1"/>
    <n v="0"/>
    <s v="online"/>
    <s v="coniuge scheda # 387"/>
    <s v="non-valido"/>
    <d v="2021-12-09T16:55:34"/>
    <s v="31.157.50.209"/>
  </r>
  <r>
    <n v="448"/>
    <x v="3"/>
    <s v="M"/>
    <n v="70"/>
    <n v="2"/>
    <s v="CO"/>
    <s v="P"/>
    <n v="2"/>
    <s v="OC"/>
    <m/>
    <m/>
    <s v="PE"/>
    <m/>
    <m/>
    <m/>
    <n v="4000"/>
    <s v="SI"/>
    <m/>
    <s v="SI"/>
    <s v="NO"/>
    <m/>
    <s v="SI"/>
    <s v="SI"/>
    <s v="ST"/>
    <s v="NO"/>
    <m/>
    <m/>
    <s v="NO"/>
    <s v="BU"/>
    <n v="2"/>
    <n v="1"/>
    <n v="0"/>
    <n v="1"/>
    <n v="1"/>
    <n v="1"/>
    <s v="online"/>
    <s v="doppione scheda 447"/>
    <s v="non-valido"/>
    <d v="2022-01-01T19:38:11"/>
    <s v="79.19.6.103"/>
  </r>
  <r>
    <n v="449"/>
    <x v="3"/>
    <s v="M"/>
    <n v="70"/>
    <n v="2"/>
    <s v="CO"/>
    <s v="P"/>
    <n v="2"/>
    <s v="OC"/>
    <m/>
    <m/>
    <s v="PE"/>
    <m/>
    <m/>
    <m/>
    <n v="4000"/>
    <s v="SI"/>
    <m/>
    <s v="SI"/>
    <s v="NO"/>
    <m/>
    <s v="SI"/>
    <s v="SI"/>
    <s v="ST"/>
    <s v="NO"/>
    <m/>
    <m/>
    <s v="NO"/>
    <s v="BU"/>
    <n v="2"/>
    <n v="1"/>
    <n v="0"/>
    <n v="1"/>
    <n v="1"/>
    <n v="1"/>
    <s v="online"/>
    <s v="doppione scheda 447"/>
    <s v="non-valido"/>
    <d v="2022-01-01T19:40:35"/>
    <s v="79.19.6.103"/>
  </r>
  <r>
    <n v="450"/>
    <x v="3"/>
    <s v="M"/>
    <n v="70"/>
    <n v="2"/>
    <s v="CO"/>
    <s v="P"/>
    <n v="2"/>
    <s v="OC"/>
    <m/>
    <m/>
    <s v="PE"/>
    <m/>
    <m/>
    <m/>
    <n v="4000"/>
    <s v="SI"/>
    <m/>
    <s v="SI"/>
    <s v="NO"/>
    <m/>
    <s v="SI"/>
    <s v="SI"/>
    <s v="ST"/>
    <s v="NO"/>
    <m/>
    <m/>
    <s v="NO"/>
    <s v="MB"/>
    <n v="2"/>
    <n v="1"/>
    <n v="0"/>
    <n v="1"/>
    <n v="1"/>
    <n v="1"/>
    <s v="online"/>
    <s v="doppione scheda 447"/>
    <s v="non-valido"/>
    <d v="2022-01-01T19:42:30"/>
    <s v="79.19.6.10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7">
  <r>
    <n v="137"/>
    <s v="Villar Dora"/>
    <s v="M"/>
    <n v="70"/>
    <x v="0"/>
    <s v="SO"/>
    <s v="P"/>
    <n v="1"/>
    <m/>
    <m/>
    <m/>
    <s v="PE"/>
    <m/>
    <m/>
    <m/>
    <n v="2500"/>
    <s v="SI"/>
    <m/>
    <s v="SI"/>
    <s v="NO"/>
    <m/>
    <s v="SI"/>
    <s v="NO"/>
    <m/>
    <s v="NO"/>
    <m/>
    <m/>
    <s v="NO"/>
    <s v="BU"/>
    <n v="2"/>
    <n v="0"/>
    <n v="0"/>
    <n v="0"/>
    <n v="2"/>
    <n v="2"/>
    <s v="online"/>
    <m/>
    <m/>
    <d v="2021-11-02T16:40:10"/>
    <s v="151.82.222.245"/>
    <n v="2500"/>
  </r>
  <r>
    <n v="143"/>
    <s v="Villar Dora"/>
    <s v="F"/>
    <n v="60"/>
    <x v="1"/>
    <s v="CO"/>
    <s v="P"/>
    <n v="2"/>
    <s v="OC"/>
    <m/>
    <m/>
    <m/>
    <m/>
    <m/>
    <m/>
    <n v="2500"/>
    <s v="NO"/>
    <s v="SA"/>
    <s v="NO"/>
    <s v="NO"/>
    <m/>
    <s v="NO"/>
    <s v="NO"/>
    <m/>
    <s v="SI"/>
    <s v="BA"/>
    <m/>
    <s v="PS"/>
    <s v="BU"/>
    <n v="1"/>
    <n v="0"/>
    <n v="0"/>
    <n v="0"/>
    <n v="1"/>
    <n v="0"/>
    <s v="online"/>
    <m/>
    <m/>
    <d v="2021-11-03T08:58:07"/>
    <s v="37.179.20.29"/>
    <n v="1250"/>
  </r>
  <r>
    <n v="145"/>
    <s v="Villar Dora"/>
    <s v="M"/>
    <n v="50"/>
    <x v="1"/>
    <s v="CO"/>
    <s v="P"/>
    <n v="2"/>
    <s v="OC"/>
    <m/>
    <m/>
    <m/>
    <m/>
    <m/>
    <m/>
    <n v="2500"/>
    <s v="NO"/>
    <s v="SA"/>
    <s v="NO"/>
    <s v="NO"/>
    <s v="IN"/>
    <s v="NO"/>
    <s v="NO"/>
    <m/>
    <s v="SI"/>
    <s v="BA"/>
    <s v="VE"/>
    <s v="ME"/>
    <s v="BU"/>
    <n v="1"/>
    <n v="0"/>
    <n v="0"/>
    <n v="0"/>
    <n v="1"/>
    <n v="0"/>
    <s v="online"/>
    <m/>
    <m/>
    <d v="2021-11-03T12:34:00"/>
    <s v="37.179.20.29"/>
    <n v="1250"/>
  </r>
  <r>
    <n v="146"/>
    <s v="Villar Dora"/>
    <s v="M"/>
    <n v="55"/>
    <x v="2"/>
    <s v="CF"/>
    <s v="P"/>
    <n v="1"/>
    <m/>
    <s v="DI"/>
    <s v="FI"/>
    <m/>
    <m/>
    <m/>
    <m/>
    <n v="1500"/>
    <s v="NO"/>
    <s v="AL"/>
    <s v="NO"/>
    <s v="SI"/>
    <s v="IN"/>
    <s v="SI"/>
    <s v="NO"/>
    <m/>
    <s v="NO"/>
    <m/>
    <s v="VE"/>
    <s v="NO"/>
    <s v="BU"/>
    <n v="2"/>
    <n v="1"/>
    <n v="0"/>
    <n v="0"/>
    <n v="1"/>
    <n v="1"/>
    <s v="online"/>
    <m/>
    <m/>
    <d v="2021-11-03T16:48:00"/>
    <s v="79.40.204.80"/>
    <n v="375"/>
  </r>
  <r>
    <n v="166"/>
    <s v="Villar Dora"/>
    <s v="M"/>
    <n v="70"/>
    <x v="0"/>
    <s v="SO"/>
    <s v="P"/>
    <n v="1"/>
    <s v="OC"/>
    <m/>
    <m/>
    <s v="PE"/>
    <m/>
    <m/>
    <m/>
    <n v="5000"/>
    <s v="SI"/>
    <m/>
    <s v="NO"/>
    <s v="NO"/>
    <s v="BU"/>
    <s v="SI"/>
    <s v="NO"/>
    <m/>
    <s v="NO"/>
    <m/>
    <m/>
    <s v="NO"/>
    <s v="BU"/>
    <n v="0"/>
    <n v="0"/>
    <n v="0"/>
    <n v="0"/>
    <n v="0"/>
    <n v="0"/>
    <s v="online"/>
    <m/>
    <m/>
    <d v="2021-11-06T13:53:14"/>
    <s v="49.236.32.160"/>
    <n v="5000"/>
  </r>
  <r>
    <n v="168"/>
    <s v="Villar Dora"/>
    <s v="M"/>
    <n v="50"/>
    <x v="2"/>
    <s v="CF"/>
    <s v="P"/>
    <n v="2"/>
    <s v="OC"/>
    <m/>
    <s v="FI"/>
    <m/>
    <s v="MI"/>
    <m/>
    <m/>
    <n v="3000"/>
    <s v="SI"/>
    <m/>
    <s v="SI"/>
    <s v="SI"/>
    <s v="BU"/>
    <s v="SI"/>
    <s v="SI"/>
    <s v="ST"/>
    <s v="NO"/>
    <m/>
    <s v="VE"/>
    <s v="ME"/>
    <s v="SU"/>
    <n v="3"/>
    <n v="1"/>
    <n v="1"/>
    <n v="1"/>
    <n v="1"/>
    <n v="1"/>
    <s v="online"/>
    <m/>
    <m/>
    <d v="2021-11-06T21:02:00"/>
    <s v="185.28.83.27"/>
    <n v="750"/>
  </r>
  <r>
    <n v="171"/>
    <s v="Villar Dora"/>
    <s v="M"/>
    <n v="65"/>
    <x v="1"/>
    <s v="CO"/>
    <s v="P"/>
    <n v="2"/>
    <s v="OC"/>
    <m/>
    <m/>
    <s v="PE"/>
    <m/>
    <m/>
    <m/>
    <n v="4000"/>
    <s v="SI"/>
    <m/>
    <s v="SI"/>
    <s v="NO"/>
    <m/>
    <s v="SI"/>
    <s v="NO"/>
    <m/>
    <s v="NO"/>
    <m/>
    <m/>
    <s v="NO"/>
    <s v="BU"/>
    <n v="2"/>
    <n v="0"/>
    <n v="0"/>
    <n v="1"/>
    <n v="3"/>
    <n v="3"/>
    <s v="online"/>
    <m/>
    <m/>
    <d v="2021-11-07T18:14:30"/>
    <s v="146.241.43.208"/>
    <n v="2000"/>
  </r>
  <r>
    <n v="172"/>
    <s v="Villar Dora"/>
    <s v="M"/>
    <n v="55"/>
    <x v="2"/>
    <s v="CF"/>
    <s v="P"/>
    <n v="2"/>
    <s v="OC"/>
    <m/>
    <s v="FI"/>
    <m/>
    <m/>
    <m/>
    <m/>
    <n v="3500"/>
    <s v="SI"/>
    <m/>
    <s v="SI"/>
    <s v="NO"/>
    <m/>
    <s v="SI"/>
    <s v="NO"/>
    <m/>
    <s v="NO"/>
    <m/>
    <s v="AT"/>
    <s v="NO"/>
    <s v="SU"/>
    <n v="1"/>
    <n v="0"/>
    <n v="0"/>
    <n v="0"/>
    <n v="1"/>
    <n v="1"/>
    <s v="online"/>
    <m/>
    <m/>
    <d v="2021-11-08T08:59:30"/>
    <s v="151.84.159.175"/>
    <n v="875"/>
  </r>
  <r>
    <n v="175"/>
    <s v="Villar Dora"/>
    <s v="M"/>
    <n v="65"/>
    <x v="0"/>
    <s v="SO"/>
    <s v="P"/>
    <n v="1"/>
    <m/>
    <m/>
    <m/>
    <s v="PE"/>
    <m/>
    <m/>
    <m/>
    <n v="1000"/>
    <s v="SI"/>
    <m/>
    <s v="NO"/>
    <s v="NO"/>
    <m/>
    <s v="NO"/>
    <s v="NO"/>
    <m/>
    <s v="NO"/>
    <m/>
    <s v="VE"/>
    <s v="ME"/>
    <s v="SU"/>
    <n v="2"/>
    <n v="0"/>
    <n v="0"/>
    <n v="0"/>
    <n v="2"/>
    <n v="2"/>
    <s v="online"/>
    <m/>
    <m/>
    <d v="2021-11-09T09:12:17"/>
    <n v="176200157146"/>
    <n v="1000"/>
  </r>
  <r>
    <n v="177"/>
    <s v="Villar Dora"/>
    <s v="F"/>
    <n v="50"/>
    <x v="3"/>
    <s v="FN"/>
    <s v="A"/>
    <n v="2"/>
    <s v="OC"/>
    <s v="DI"/>
    <m/>
    <m/>
    <m/>
    <m/>
    <m/>
    <n v="2000"/>
    <s v="NO"/>
    <s v="GA"/>
    <s v="NO"/>
    <s v="SI"/>
    <s v="IN"/>
    <s v="NO"/>
    <s v="NO"/>
    <m/>
    <s v="NO"/>
    <m/>
    <s v="VE"/>
    <s v="AL"/>
    <s v="SC"/>
    <n v="0"/>
    <n v="0"/>
    <n v="0"/>
    <n v="0"/>
    <n v="0"/>
    <n v="0"/>
    <s v="online"/>
    <m/>
    <m/>
    <d v="2021-11-09T10:59:36"/>
    <s v="87.0.25.138"/>
    <n v="666.66666666666663"/>
  </r>
  <r>
    <n v="178"/>
    <s v="Villar Dora"/>
    <s v="F"/>
    <n v="50"/>
    <x v="3"/>
    <s v="CF"/>
    <s v="P"/>
    <n v="2"/>
    <m/>
    <m/>
    <s v="FI"/>
    <m/>
    <m/>
    <m/>
    <m/>
    <n v="3000"/>
    <s v="SI"/>
    <s v="AL"/>
    <s v="SI"/>
    <s v="NO"/>
    <m/>
    <s v="SI"/>
    <s v="SI"/>
    <s v="ST"/>
    <s v="NO"/>
    <m/>
    <m/>
    <s v="NO"/>
    <s v="BU"/>
    <n v="1"/>
    <n v="1"/>
    <n v="0"/>
    <n v="1"/>
    <n v="3"/>
    <n v="2"/>
    <s v="online"/>
    <m/>
    <m/>
    <d v="2021-11-09T16:24:46"/>
    <n v="178255187252"/>
    <n v="1000"/>
  </r>
  <r>
    <n v="181"/>
    <s v="Villar Dora"/>
    <s v="M"/>
    <n v="50"/>
    <x v="0"/>
    <s v="SO"/>
    <s v="P"/>
    <n v="1"/>
    <s v="OC"/>
    <m/>
    <m/>
    <m/>
    <m/>
    <m/>
    <m/>
    <n v="1500"/>
    <s v="SI"/>
    <m/>
    <s v="NO"/>
    <s v="SI"/>
    <s v="IN"/>
    <s v="NO"/>
    <s v="NO"/>
    <m/>
    <s v="NO"/>
    <m/>
    <s v="AT"/>
    <s v="NO"/>
    <s v="BU"/>
    <n v="3"/>
    <n v="2"/>
    <n v="0"/>
    <n v="1"/>
    <n v="1"/>
    <n v="1"/>
    <s v="online"/>
    <m/>
    <m/>
    <d v="2021-11-09T19:18:09"/>
    <s v="94.125.234.6"/>
    <n v="1500"/>
  </r>
  <r>
    <n v="182"/>
    <s v="Villar Dora"/>
    <s v="M"/>
    <n v="55"/>
    <x v="3"/>
    <s v="CF"/>
    <s v="P"/>
    <n v="1"/>
    <m/>
    <m/>
    <m/>
    <m/>
    <m/>
    <s v="NA"/>
    <m/>
    <n v="5000"/>
    <s v="SI"/>
    <m/>
    <s v="SI"/>
    <s v="NO"/>
    <m/>
    <s v="SI"/>
    <s v="NO"/>
    <m/>
    <s v="NO"/>
    <m/>
    <m/>
    <s v="NO"/>
    <s v="BU"/>
    <n v="1"/>
    <n v="0"/>
    <n v="0"/>
    <n v="0"/>
    <n v="1"/>
    <n v="1"/>
    <s v="online"/>
    <m/>
    <m/>
    <d v="2021-11-09T22:00:18"/>
    <s v="2.42.82.155"/>
    <n v="1666.6666666666667"/>
  </r>
  <r>
    <n v="183"/>
    <s v="Villar Dora"/>
    <s v="M"/>
    <n v="70"/>
    <x v="1"/>
    <s v="CO"/>
    <s v="A"/>
    <n v="1"/>
    <m/>
    <m/>
    <m/>
    <s v="PE"/>
    <m/>
    <m/>
    <m/>
    <n v="1500"/>
    <s v="SI"/>
    <m/>
    <s v="SI"/>
    <s v="NO"/>
    <m/>
    <s v="SI"/>
    <s v="NO"/>
    <m/>
    <s v="NO"/>
    <m/>
    <s v="VE"/>
    <s v="ME"/>
    <s v="SC"/>
    <n v="2"/>
    <n v="1"/>
    <n v="0"/>
    <n v="1"/>
    <n v="1"/>
    <n v="0"/>
    <s v="online"/>
    <m/>
    <m/>
    <d v="2021-11-10T08:51:53"/>
    <s v="5.90.235.156"/>
    <n v="750"/>
  </r>
  <r>
    <n v="186"/>
    <s v="Villar Dora"/>
    <s v="M"/>
    <n v="60"/>
    <x v="2"/>
    <s v="CF"/>
    <s v="P"/>
    <n v="3"/>
    <s v="OC"/>
    <m/>
    <s v="FI"/>
    <m/>
    <m/>
    <m/>
    <m/>
    <n v="5000"/>
    <s v="SI"/>
    <m/>
    <s v="SI"/>
    <s v="SI"/>
    <s v="BU"/>
    <s v="SI"/>
    <s v="NO"/>
    <m/>
    <s v="NO"/>
    <m/>
    <m/>
    <s v="NO"/>
    <s v="BU"/>
    <n v="3"/>
    <n v="1"/>
    <n v="0"/>
    <n v="1"/>
    <n v="2"/>
    <n v="2"/>
    <s v="online"/>
    <m/>
    <m/>
    <d v="2021-11-10T14:06:12"/>
    <s v="212.162.98.135"/>
    <n v="1250"/>
  </r>
  <r>
    <n v="190"/>
    <s v="Villar Dora"/>
    <s v="M"/>
    <n v="60"/>
    <x v="1"/>
    <s v="CO"/>
    <s v="P"/>
    <n v="1"/>
    <s v="OC"/>
    <s v="DI"/>
    <m/>
    <m/>
    <m/>
    <m/>
    <m/>
    <n v="2500"/>
    <s v="SI"/>
    <m/>
    <s v="SI"/>
    <s v="NO"/>
    <m/>
    <s v="SI"/>
    <s v="SI"/>
    <s v="ST"/>
    <s v="NO"/>
    <m/>
    <s v="AT"/>
    <s v="ME"/>
    <s v="MB"/>
    <n v="3"/>
    <n v="2"/>
    <n v="0"/>
    <n v="2"/>
    <n v="2"/>
    <n v="2"/>
    <s v="online"/>
    <m/>
    <m/>
    <d v="2021-11-10T21:18:48"/>
    <s v="151.34.45.98"/>
    <n v="1250"/>
  </r>
  <r>
    <n v="191"/>
    <s v="Villar Dora"/>
    <s v="F"/>
    <n v="60"/>
    <x v="1"/>
    <s v="CO"/>
    <s v="P"/>
    <n v="1"/>
    <m/>
    <s v="DI"/>
    <m/>
    <m/>
    <m/>
    <m/>
    <m/>
    <n v="2500"/>
    <s v="SI"/>
    <m/>
    <s v="SI"/>
    <s v="NO"/>
    <m/>
    <s v="NO"/>
    <s v="NO"/>
    <m/>
    <s v="NO"/>
    <m/>
    <s v="AT"/>
    <s v="ME"/>
    <s v="MB"/>
    <n v="2"/>
    <n v="1"/>
    <n v="0"/>
    <n v="1"/>
    <n v="2"/>
    <n v="2"/>
    <s v="online"/>
    <m/>
    <m/>
    <d v="2021-11-10T21:20:52"/>
    <s v="151.34.45.98"/>
    <n v="1250"/>
  </r>
  <r>
    <n v="194"/>
    <s v="Villar Dora"/>
    <s v="M"/>
    <n v="70"/>
    <x v="1"/>
    <s v="CO"/>
    <s v="P"/>
    <n v="2"/>
    <m/>
    <m/>
    <m/>
    <s v="PE"/>
    <m/>
    <m/>
    <m/>
    <n v="3500"/>
    <s v="SI"/>
    <m/>
    <s v="SI"/>
    <s v="NO"/>
    <m/>
    <s v="SI"/>
    <s v="NO"/>
    <m/>
    <s v="NO"/>
    <m/>
    <m/>
    <s v="PO"/>
    <s v="SU"/>
    <n v="2"/>
    <n v="0"/>
    <n v="0"/>
    <n v="1"/>
    <n v="2"/>
    <n v="1"/>
    <s v="online"/>
    <m/>
    <m/>
    <d v="2021-11-11T16:53:35"/>
    <s v="151.46.86.188"/>
    <n v="1750"/>
  </r>
  <r>
    <n v="196"/>
    <s v="Villar Dora"/>
    <s v="M"/>
    <n v="70"/>
    <x v="1"/>
    <s v="CO"/>
    <s v="P"/>
    <n v="2"/>
    <m/>
    <m/>
    <m/>
    <s v="PE"/>
    <m/>
    <m/>
    <m/>
    <n v="2500"/>
    <s v="SI"/>
    <m/>
    <s v="SI"/>
    <s v="NO"/>
    <s v="BU"/>
    <s v="SI"/>
    <s v="NO"/>
    <m/>
    <s v="NO"/>
    <m/>
    <s v="AT"/>
    <s v="NO"/>
    <s v="SU"/>
    <n v="1"/>
    <n v="1"/>
    <n v="0"/>
    <n v="1"/>
    <n v="1"/>
    <n v="1"/>
    <s v="online"/>
    <m/>
    <m/>
    <d v="2021-11-12T09:32:47"/>
    <s v="151.84.159.175"/>
    <n v="1250"/>
  </r>
  <r>
    <n v="198"/>
    <s v="Villar Dora"/>
    <s v="F"/>
    <n v="75"/>
    <x v="0"/>
    <s v="SO"/>
    <s v="P"/>
    <n v="1"/>
    <m/>
    <m/>
    <m/>
    <s v="PE"/>
    <m/>
    <m/>
    <m/>
    <n v="500"/>
    <s v="NO"/>
    <s v="SA"/>
    <s v="NO"/>
    <s v="NO"/>
    <m/>
    <s v="NO"/>
    <s v="NO"/>
    <m/>
    <s v="NO"/>
    <m/>
    <s v="VE"/>
    <s v="NO"/>
    <s v="SC"/>
    <n v="0"/>
    <n v="0"/>
    <n v="0"/>
    <n v="0"/>
    <n v="1"/>
    <n v="1"/>
    <s v="online"/>
    <m/>
    <m/>
    <d v="2021-11-13T16:44:13"/>
    <n v="37162133217"/>
    <n v="500"/>
  </r>
  <r>
    <n v="199"/>
    <s v="Villar Dora"/>
    <s v="F"/>
    <n v="55"/>
    <x v="0"/>
    <s v="SO"/>
    <s v="A"/>
    <n v="1"/>
    <m/>
    <s v="DI"/>
    <m/>
    <m/>
    <m/>
    <m/>
    <m/>
    <n v="500"/>
    <s v="NO"/>
    <s v="CA"/>
    <s v="NO"/>
    <s v="NO"/>
    <m/>
    <s v="NO"/>
    <s v="NO"/>
    <m/>
    <s v="SI"/>
    <s v="AL"/>
    <s v="VE"/>
    <s v="NO"/>
    <s v="BU"/>
    <n v="3"/>
    <n v="0"/>
    <n v="0"/>
    <n v="1"/>
    <n v="1"/>
    <n v="0"/>
    <s v="online"/>
    <m/>
    <m/>
    <d v="2021-11-14T08:44:36"/>
    <s v="79.40.35.97"/>
    <n v="500"/>
  </r>
  <r>
    <n v="200"/>
    <s v="Villar Dora"/>
    <s v="M"/>
    <n v="55"/>
    <x v="0"/>
    <s v="SO"/>
    <s v="A"/>
    <n v="1"/>
    <s v="OC"/>
    <m/>
    <m/>
    <m/>
    <m/>
    <m/>
    <m/>
    <n v="2000"/>
    <s v="SI"/>
    <m/>
    <s v="SI"/>
    <s v="NO"/>
    <s v="BU"/>
    <s v="SI"/>
    <s v="NO"/>
    <m/>
    <s v="NO"/>
    <m/>
    <m/>
    <s v="NO"/>
    <s v="MB"/>
    <n v="1"/>
    <n v="1"/>
    <n v="1"/>
    <n v="1"/>
    <n v="1"/>
    <n v="1"/>
    <s v="online"/>
    <m/>
    <m/>
    <d v="2021-11-14T08:58:13"/>
    <s v="79.40.35.97"/>
    <n v="2000"/>
  </r>
  <r>
    <n v="204"/>
    <s v="Villar Dora"/>
    <s v="M"/>
    <n v="65"/>
    <x v="1"/>
    <s v="CO"/>
    <s v="P"/>
    <n v="2"/>
    <s v="OC"/>
    <m/>
    <m/>
    <s v="PE"/>
    <m/>
    <m/>
    <m/>
    <n v="3000"/>
    <s v="SI"/>
    <m/>
    <s v="NO"/>
    <s v="NO"/>
    <m/>
    <s v="NO"/>
    <s v="NO"/>
    <m/>
    <s v="NO"/>
    <m/>
    <s v="AT"/>
    <s v="NO"/>
    <s v="SU"/>
    <n v="3"/>
    <n v="2"/>
    <n v="1"/>
    <n v="2"/>
    <n v="2"/>
    <n v="2"/>
    <s v="online"/>
    <m/>
    <m/>
    <d v="2021-11-14T12:03:15"/>
    <s v="93.39.140.185"/>
    <n v="1500"/>
  </r>
  <r>
    <n v="205"/>
    <s v="Villar Dora"/>
    <s v="M"/>
    <n v="70"/>
    <x v="1"/>
    <s v="CO"/>
    <s v="P"/>
    <n v="1"/>
    <m/>
    <s v="DI"/>
    <m/>
    <m/>
    <m/>
    <m/>
    <m/>
    <n v="1000"/>
    <s v="SI"/>
    <m/>
    <s v="SI"/>
    <s v="NO"/>
    <m/>
    <s v="NO"/>
    <s v="NO"/>
    <m/>
    <s v="NO"/>
    <m/>
    <s v="VE"/>
    <s v="NO"/>
    <s v="BU"/>
    <n v="1"/>
    <n v="0"/>
    <n v="0"/>
    <n v="0"/>
    <n v="1"/>
    <n v="1"/>
    <s v="online"/>
    <m/>
    <m/>
    <d v="2021-11-14T13:08:36"/>
    <s v="5.168.167.28"/>
    <n v="500"/>
  </r>
  <r>
    <n v="209"/>
    <s v="Villar Dora"/>
    <s v="M"/>
    <n v="65"/>
    <x v="2"/>
    <s v="CF"/>
    <s v="P"/>
    <n v="2"/>
    <m/>
    <s v="DI"/>
    <s v="FI"/>
    <s v="PE"/>
    <m/>
    <m/>
    <m/>
    <n v="2500"/>
    <s v="SI"/>
    <m/>
    <s v="NO"/>
    <s v="NO"/>
    <m/>
    <s v="SI"/>
    <s v="NO"/>
    <m/>
    <s v="NO"/>
    <m/>
    <m/>
    <s v="NO"/>
    <s v="SU"/>
    <n v="2"/>
    <n v="2"/>
    <n v="0"/>
    <n v="2"/>
    <n v="1"/>
    <n v="1"/>
    <s v="online"/>
    <m/>
    <m/>
    <d v="2021-11-15T07:38:24"/>
    <s v="37.183.8.227"/>
    <n v="625"/>
  </r>
  <r>
    <n v="214"/>
    <s v="Villar Dora"/>
    <s v="M"/>
    <n v="55"/>
    <x v="0"/>
    <s v="SO"/>
    <s v="P"/>
    <n v="1"/>
    <s v="OC"/>
    <m/>
    <m/>
    <m/>
    <m/>
    <m/>
    <m/>
    <n v="2000"/>
    <s v="SI"/>
    <m/>
    <s v="NO"/>
    <s v="SI"/>
    <s v="IN"/>
    <s v="NO"/>
    <s v="NO"/>
    <m/>
    <s v="NO"/>
    <m/>
    <s v="VE"/>
    <s v="NO"/>
    <s v="SU"/>
    <n v="2"/>
    <n v="0"/>
    <n v="0"/>
    <n v="0"/>
    <n v="0"/>
    <n v="0"/>
    <s v="online"/>
    <m/>
    <m/>
    <d v="2021-11-15T18:13:55"/>
    <s v="93.147.85.159"/>
    <n v="2000"/>
  </r>
  <r>
    <n v="215"/>
    <s v="Villar Dora"/>
    <s v="M"/>
    <n v="55"/>
    <x v="0"/>
    <s v="SO"/>
    <s v="P"/>
    <n v="1"/>
    <s v="OC"/>
    <m/>
    <m/>
    <m/>
    <m/>
    <m/>
    <m/>
    <n v="2000"/>
    <s v="SI"/>
    <m/>
    <s v="SI"/>
    <s v="SI"/>
    <s v="BU"/>
    <s v="SI"/>
    <s v="NO"/>
    <m/>
    <s v="NO"/>
    <m/>
    <s v="VE"/>
    <s v="ME"/>
    <s v="MB"/>
    <n v="2"/>
    <n v="0"/>
    <n v="0"/>
    <n v="0"/>
    <n v="1"/>
    <n v="1"/>
    <s v="online"/>
    <m/>
    <m/>
    <d v="2021-11-16T15:45:28"/>
    <s v="185.125.224.47"/>
    <n v="2000"/>
  </r>
  <r>
    <n v="216"/>
    <s v="Villar Dora"/>
    <s v="F"/>
    <n v="50"/>
    <x v="2"/>
    <s v="CF"/>
    <s v="P"/>
    <n v="2"/>
    <s v="OC"/>
    <m/>
    <s v="FI"/>
    <m/>
    <s v="MI"/>
    <m/>
    <m/>
    <n v="3000"/>
    <s v="SI"/>
    <m/>
    <s v="SI"/>
    <s v="NO"/>
    <m/>
    <s v="SI"/>
    <s v="NO"/>
    <m/>
    <s v="NO"/>
    <m/>
    <m/>
    <s v="PS"/>
    <s v="SC"/>
    <n v="2"/>
    <n v="0"/>
    <n v="0"/>
    <n v="0"/>
    <n v="1"/>
    <n v="1"/>
    <s v="online"/>
    <m/>
    <m/>
    <d v="2021-11-16T23:12:46"/>
    <s v="151.34.190.187"/>
    <n v="750"/>
  </r>
  <r>
    <n v="220"/>
    <s v="Villar Dora"/>
    <s v="M"/>
    <n v="55"/>
    <x v="2"/>
    <s v="CF"/>
    <s v="P"/>
    <n v="2"/>
    <s v="OC"/>
    <m/>
    <s v="FI"/>
    <m/>
    <m/>
    <m/>
    <m/>
    <n v="3500"/>
    <s v="SI"/>
    <m/>
    <s v="SI"/>
    <s v="NO"/>
    <m/>
    <s v="SI"/>
    <s v="NO"/>
    <m/>
    <s v="NO"/>
    <m/>
    <m/>
    <s v="ME"/>
    <s v="SU"/>
    <n v="1"/>
    <n v="2"/>
    <n v="0"/>
    <n v="1"/>
    <n v="0"/>
    <n v="0"/>
    <s v="online"/>
    <m/>
    <m/>
    <d v="2021-11-18T17:39:42"/>
    <s v="79.20.171.147"/>
    <n v="875"/>
  </r>
  <r>
    <n v="221"/>
    <s v="Villar Dora"/>
    <s v="F"/>
    <n v="50"/>
    <x v="1"/>
    <s v="CO"/>
    <s v="P"/>
    <n v="2"/>
    <s v="OC"/>
    <m/>
    <m/>
    <m/>
    <m/>
    <m/>
    <m/>
    <n v="1500"/>
    <s v="NO"/>
    <s v="AL"/>
    <s v="NO"/>
    <s v="SI"/>
    <s v="IN"/>
    <s v="NO"/>
    <s v="SI"/>
    <s v="RE"/>
    <s v="NO"/>
    <s v="AL"/>
    <s v="VE"/>
    <s v="NO"/>
    <s v="SC"/>
    <n v="1"/>
    <n v="0"/>
    <n v="0"/>
    <n v="1"/>
    <n v="1"/>
    <n v="1"/>
    <s v="online"/>
    <m/>
    <m/>
    <d v="2021-11-18T18:25:09"/>
    <s v="87.4.208.174"/>
    <n v="750"/>
  </r>
  <r>
    <n v="223"/>
    <s v="Villar Dora"/>
    <s v="M"/>
    <n v="50"/>
    <x v="0"/>
    <s v="SO"/>
    <s v="P"/>
    <n v="1"/>
    <s v="OC"/>
    <m/>
    <m/>
    <m/>
    <m/>
    <m/>
    <m/>
    <n v="5000"/>
    <s v="SI"/>
    <m/>
    <s v="NO"/>
    <s v="NO"/>
    <m/>
    <s v="SI"/>
    <s v="NO"/>
    <m/>
    <s v="NO"/>
    <m/>
    <s v="VE"/>
    <s v="NO"/>
    <s v="BU"/>
    <n v="2"/>
    <n v="1"/>
    <n v="0"/>
    <n v="1"/>
    <n v="1"/>
    <n v="1"/>
    <s v="online"/>
    <m/>
    <m/>
    <d v="2021-11-19T11:52:34"/>
    <s v="5.89.192.91"/>
    <n v="5000"/>
  </r>
  <r>
    <n v="226"/>
    <s v="Villar Dora"/>
    <s v="M"/>
    <n v="65"/>
    <x v="1"/>
    <s v="CO"/>
    <s v="P"/>
    <n v="2"/>
    <m/>
    <m/>
    <m/>
    <s v="PE"/>
    <m/>
    <m/>
    <m/>
    <n v="5000"/>
    <s v="SI"/>
    <m/>
    <s v="SI"/>
    <s v="NO"/>
    <s v="BU"/>
    <s v="SI"/>
    <s v="NO"/>
    <m/>
    <s v="NO"/>
    <m/>
    <m/>
    <s v="NO"/>
    <s v="SC"/>
    <n v="1"/>
    <n v="0"/>
    <n v="0"/>
    <n v="0"/>
    <n v="0"/>
    <n v="0"/>
    <s v="online"/>
    <m/>
    <m/>
    <d v="2021-11-21T13:17:39"/>
    <s v="151.49.244.157"/>
    <n v="2500"/>
  </r>
  <r>
    <n v="227"/>
    <s v="Villar Dora"/>
    <s v="F"/>
    <n v="65"/>
    <x v="3"/>
    <s v="FN"/>
    <s v="P"/>
    <n v="3"/>
    <s v="OC"/>
    <m/>
    <m/>
    <m/>
    <m/>
    <m/>
    <m/>
    <n v="5000"/>
    <s v="SI"/>
    <m/>
    <s v="SI"/>
    <s v="NO"/>
    <m/>
    <s v="SI"/>
    <s v="NO"/>
    <m/>
    <s v="SI"/>
    <s v="BA"/>
    <s v="VE"/>
    <s v="ME"/>
    <s v="BU"/>
    <n v="2"/>
    <n v="1"/>
    <n v="0"/>
    <n v="1"/>
    <n v="1"/>
    <n v="1"/>
    <s v="online"/>
    <m/>
    <m/>
    <d v="2021-11-22T14:52:26"/>
    <s v="93.47.154.81"/>
    <n v="1666.6666666666667"/>
  </r>
  <r>
    <n v="232"/>
    <s v="Villar Dora"/>
    <s v="M"/>
    <n v="70"/>
    <x v="1"/>
    <s v="PA"/>
    <s v="P"/>
    <n v="2"/>
    <m/>
    <m/>
    <m/>
    <s v="PE"/>
    <m/>
    <s v="NA"/>
    <m/>
    <n v="3500"/>
    <s v="SI"/>
    <m/>
    <s v="SI"/>
    <s v="NO"/>
    <s v="BU"/>
    <s v="SI"/>
    <s v="NO"/>
    <m/>
    <s v="NO"/>
    <m/>
    <m/>
    <s v="ME"/>
    <s v="BU"/>
    <n v="2"/>
    <n v="1"/>
    <n v="0"/>
    <n v="1"/>
    <n v="1"/>
    <n v="1"/>
    <s v="online"/>
    <m/>
    <m/>
    <d v="2021-11-24T10:16:47"/>
    <s v="82.56.140.250"/>
    <n v="1750"/>
  </r>
  <r>
    <n v="238"/>
    <s v="Villar Dora"/>
    <s v="F"/>
    <n v="55"/>
    <x v="3"/>
    <s v="CF"/>
    <s v="P"/>
    <n v="2"/>
    <m/>
    <m/>
    <s v="FI"/>
    <m/>
    <m/>
    <m/>
    <m/>
    <n v="2000"/>
    <s v="SI"/>
    <m/>
    <s v="SI"/>
    <s v="NO"/>
    <m/>
    <s v="SI"/>
    <s v="SI"/>
    <s v="ST"/>
    <s v="NO"/>
    <m/>
    <m/>
    <s v="NO"/>
    <s v="SU"/>
    <n v="3"/>
    <n v="1"/>
    <n v="0"/>
    <n v="1"/>
    <n v="1"/>
    <n v="1"/>
    <s v="online"/>
    <m/>
    <m/>
    <d v="2021-11-26T13:15:12"/>
    <s v="49.236.32.224"/>
    <n v="666.66666666666663"/>
  </r>
  <r>
    <n v="243"/>
    <s v="Villar Dora"/>
    <s v="M"/>
    <n v="55"/>
    <x v="3"/>
    <s v="CF"/>
    <s v="P"/>
    <n v="2"/>
    <s v="OC"/>
    <m/>
    <m/>
    <m/>
    <m/>
    <m/>
    <m/>
    <n v="3000"/>
    <s v="SI"/>
    <m/>
    <s v="SI"/>
    <s v="NO"/>
    <m/>
    <s v="SI"/>
    <s v="NO"/>
    <m/>
    <s v="NO"/>
    <m/>
    <m/>
    <s v="NO"/>
    <s v="BU"/>
    <n v="2"/>
    <n v="2"/>
    <n v="0"/>
    <n v="2"/>
    <n v="2"/>
    <n v="2"/>
    <s v="online"/>
    <s v="stessa famiglia di 3"/>
    <s v="???"/>
    <d v="2021-11-27T14:43:46"/>
    <s v="87.4.213.225"/>
    <n v="1000"/>
  </r>
  <r>
    <n v="245"/>
    <s v="Villar Dora"/>
    <s v="M"/>
    <n v="50"/>
    <x v="2"/>
    <s v="PA"/>
    <s v="P"/>
    <n v="1"/>
    <s v="OC"/>
    <s v="DI"/>
    <s v="FI"/>
    <m/>
    <s v="MI"/>
    <m/>
    <m/>
    <n v="2500"/>
    <s v="SI"/>
    <m/>
    <s v="SI"/>
    <s v="NO"/>
    <m/>
    <s v="SI"/>
    <s v="NO"/>
    <m/>
    <s v="NO"/>
    <m/>
    <s v="AT"/>
    <s v="NO"/>
    <s v="SU"/>
    <n v="3"/>
    <n v="2"/>
    <n v="2"/>
    <n v="2"/>
    <n v="2"/>
    <n v="2"/>
    <s v="online"/>
    <m/>
    <m/>
    <d v="2021-11-28T09:22:07"/>
    <s v="151.68.194.222"/>
    <n v="625"/>
  </r>
  <r>
    <n v="258"/>
    <s v="Villar Dora"/>
    <s v="F"/>
    <n v="70"/>
    <x v="1"/>
    <s v="FN"/>
    <s v="P"/>
    <n v="1"/>
    <s v="OC"/>
    <m/>
    <m/>
    <s v="PE"/>
    <m/>
    <m/>
    <m/>
    <n v="1000"/>
    <s v="NO"/>
    <s v="CA"/>
    <s v="NO"/>
    <s v="NO"/>
    <m/>
    <s v="NO"/>
    <s v="NO"/>
    <m/>
    <s v="NO"/>
    <m/>
    <s v="VE"/>
    <s v="NO"/>
    <s v="SU"/>
    <n v="2"/>
    <n v="0"/>
    <n v="0"/>
    <n v="1"/>
    <n v="1"/>
    <n v="0"/>
    <s v="online"/>
    <m/>
    <m/>
    <d v="2021-11-29T17:53:47"/>
    <n v="62211178126"/>
    <n v="500"/>
  </r>
  <r>
    <n v="262"/>
    <s v="Villar Dora"/>
    <s v="F"/>
    <n v="60"/>
    <x v="1"/>
    <s v="CO"/>
    <s v="A"/>
    <n v="1"/>
    <m/>
    <s v="DI"/>
    <m/>
    <s v="PE"/>
    <m/>
    <m/>
    <m/>
    <n v="2000"/>
    <s v="SI"/>
    <s v="AL"/>
    <s v="NO"/>
    <s v="NO"/>
    <m/>
    <s v="SI"/>
    <s v="NO"/>
    <m/>
    <s v="NO"/>
    <m/>
    <s v="AT"/>
    <s v="PS"/>
    <s v="BU"/>
    <n v="3"/>
    <n v="2"/>
    <n v="1"/>
    <n v="1"/>
    <n v="2"/>
    <n v="2"/>
    <s v="online"/>
    <m/>
    <m/>
    <d v="2021-11-29T21:01:45"/>
    <s v="151.95.153.225"/>
    <n v="1000"/>
  </r>
  <r>
    <n v="267"/>
    <s v="Villar Dora"/>
    <s v="M"/>
    <n v="55"/>
    <x v="3"/>
    <s v="CF"/>
    <s v="P"/>
    <n v="1"/>
    <s v="OC"/>
    <s v="DI"/>
    <m/>
    <m/>
    <m/>
    <m/>
    <m/>
    <n v="2000"/>
    <s v="NO"/>
    <s v="SA"/>
    <s v="SI"/>
    <s v="SI"/>
    <s v="IN"/>
    <s v="SI"/>
    <s v="NO"/>
    <m/>
    <s v="NO"/>
    <m/>
    <s v="VE"/>
    <s v="ME"/>
    <s v="SU"/>
    <n v="2"/>
    <n v="1"/>
    <n v="0"/>
    <n v="1"/>
    <n v="2"/>
    <n v="1"/>
    <s v="online"/>
    <m/>
    <m/>
    <d v="2021-11-30T10:11:47"/>
    <s v="192.54.145.137"/>
    <n v="666.66666666666663"/>
  </r>
  <r>
    <n v="321"/>
    <s v="Villar Dora"/>
    <s v="M"/>
    <n v="70"/>
    <x v="1"/>
    <s v="CO"/>
    <s v="P"/>
    <n v="2"/>
    <m/>
    <m/>
    <m/>
    <s v="PE"/>
    <m/>
    <s v="NA"/>
    <m/>
    <n v="4000"/>
    <s v="SI"/>
    <m/>
    <s v="SI"/>
    <s v="NO"/>
    <m/>
    <s v="SI"/>
    <s v="NO"/>
    <m/>
    <s v="NO"/>
    <m/>
    <m/>
    <s v="AL"/>
    <s v="BU"/>
    <n v="3"/>
    <n v="1"/>
    <n v="0"/>
    <n v="3"/>
    <n v="3"/>
    <n v="3"/>
    <s v="online"/>
    <m/>
    <m/>
    <d v="2021-12-02T17:57:20"/>
    <s v="93.39.143.106"/>
    <n v="2000"/>
  </r>
  <r>
    <n v="389"/>
    <s v="Villar Dora"/>
    <s v="M"/>
    <n v="50"/>
    <x v="3"/>
    <s v="CF"/>
    <s v="P"/>
    <n v="1"/>
    <m/>
    <m/>
    <s v="FI"/>
    <m/>
    <m/>
    <m/>
    <m/>
    <n v="1500"/>
    <s v="SI"/>
    <m/>
    <s v="NO"/>
    <s v="NO"/>
    <m/>
    <s v="NO"/>
    <s v="NO"/>
    <m/>
    <s v="NO"/>
    <m/>
    <s v="AT"/>
    <s v="NO"/>
    <s v="SU"/>
    <n v="3"/>
    <n v="0"/>
    <n v="0"/>
    <n v="0"/>
    <n v="3"/>
    <n v="2"/>
    <s v="online"/>
    <m/>
    <m/>
    <d v="2021-12-09T20:20:12"/>
    <n v="178255187252"/>
    <n v="500"/>
  </r>
  <r>
    <n v="414"/>
    <s v="Villar Dora"/>
    <s v="M"/>
    <n v="65"/>
    <x v="1"/>
    <s v="SO"/>
    <s v="P"/>
    <n v="1"/>
    <m/>
    <s v="DI"/>
    <m/>
    <s v="PE"/>
    <m/>
    <m/>
    <m/>
    <n v="2000"/>
    <s v="SI"/>
    <m/>
    <s v="SI"/>
    <s v="NO"/>
    <m/>
    <s v="SI"/>
    <s v="NO"/>
    <m/>
    <s v="NO"/>
    <m/>
    <s v="AT"/>
    <s v="PS"/>
    <s v="BU"/>
    <n v="1"/>
    <n v="1"/>
    <n v="0"/>
    <n v="1"/>
    <n v="1"/>
    <n v="1"/>
    <s v="online"/>
    <m/>
    <m/>
    <d v="2021-12-15T17:39:24"/>
    <s v="95.237.170.45"/>
    <n v="1000"/>
  </r>
  <r>
    <n v="532"/>
    <s v="Villar Dora"/>
    <s v="M"/>
    <n v="60"/>
    <x v="4"/>
    <s v="SO"/>
    <s v="P"/>
    <n v="1"/>
    <m/>
    <m/>
    <m/>
    <m/>
    <m/>
    <m/>
    <m/>
    <n v="2500"/>
    <s v="SI"/>
    <m/>
    <s v="SI"/>
    <s v="NO"/>
    <s v="BU"/>
    <s v="SI"/>
    <s v="NO"/>
    <m/>
    <s v="NO"/>
    <m/>
    <s v="VE"/>
    <s v="NO"/>
    <s v="SC"/>
    <n v="0"/>
    <m/>
    <n v="0"/>
    <n v="0"/>
    <n v="0"/>
    <n v="0"/>
    <s v="carta"/>
    <m/>
    <m/>
    <d v="2022-01-25T14:29:27"/>
    <s v="95.250.127.32"/>
    <n v="0"/>
  </r>
  <r>
    <n v="536"/>
    <s v="Villar Dora"/>
    <s v="F"/>
    <n v="80"/>
    <x v="0"/>
    <s v="SO"/>
    <s v="P"/>
    <n v="1"/>
    <m/>
    <m/>
    <m/>
    <s v="PE"/>
    <m/>
    <m/>
    <m/>
    <n v="1000"/>
    <s v="SI"/>
    <m/>
    <s v="NO"/>
    <m/>
    <m/>
    <s v="SI"/>
    <s v="NO"/>
    <m/>
    <s v="NO"/>
    <m/>
    <m/>
    <s v="AL"/>
    <s v="SU"/>
    <n v="2"/>
    <m/>
    <n v="0"/>
    <n v="1"/>
    <n v="1"/>
    <n v="1"/>
    <s v="carta"/>
    <m/>
    <m/>
    <d v="2022-01-25T14:33:37"/>
    <s v="95.250.127.32"/>
    <n v="1000"/>
  </r>
  <r>
    <n v="539"/>
    <s v="Villar Dora"/>
    <s v="F"/>
    <n v="65"/>
    <x v="1"/>
    <s v="CO"/>
    <s v="P"/>
    <n v="2"/>
    <m/>
    <m/>
    <m/>
    <s v="PE"/>
    <m/>
    <m/>
    <m/>
    <n v="3500"/>
    <s v="SI"/>
    <m/>
    <s v="SI"/>
    <s v="NO"/>
    <m/>
    <s v="SI"/>
    <s v="NO"/>
    <m/>
    <s v="NO"/>
    <m/>
    <m/>
    <s v="PO"/>
    <s v="SC"/>
    <n v="1"/>
    <m/>
    <n v="0"/>
    <n v="1"/>
    <n v="1"/>
    <n v="1"/>
    <s v="carta"/>
    <m/>
    <m/>
    <d v="2022-01-25T14:36:35"/>
    <s v="95.250.127.32"/>
    <n v="1750"/>
  </r>
  <r>
    <n v="540"/>
    <s v="Villar Dora"/>
    <s v="M"/>
    <n v="70"/>
    <x v="1"/>
    <s v="CO"/>
    <s v="P"/>
    <n v="2"/>
    <m/>
    <m/>
    <m/>
    <s v="PE"/>
    <m/>
    <m/>
    <m/>
    <n v="3500"/>
    <s v="SI"/>
    <m/>
    <s v="SI"/>
    <s v="NO"/>
    <m/>
    <s v="SI"/>
    <s v="NO"/>
    <m/>
    <s v="NO"/>
    <m/>
    <m/>
    <s v="PO"/>
    <s v="SC"/>
    <n v="1"/>
    <n v="1"/>
    <n v="0"/>
    <n v="1"/>
    <n v="1"/>
    <n v="1"/>
    <s v="carta"/>
    <m/>
    <m/>
    <d v="2022-01-25T14:39:15"/>
    <s v="95.250.127.32"/>
    <n v="1750"/>
  </r>
  <r>
    <n v="542"/>
    <s v="Villar Dora"/>
    <s v="M"/>
    <n v="85"/>
    <x v="0"/>
    <s v="SO"/>
    <s v="A"/>
    <m/>
    <m/>
    <m/>
    <m/>
    <s v="PE"/>
    <m/>
    <m/>
    <m/>
    <n v="1500"/>
    <s v="SI"/>
    <m/>
    <s v="SI"/>
    <s v="NO"/>
    <m/>
    <s v="SI"/>
    <s v="NO"/>
    <m/>
    <s v="NO"/>
    <m/>
    <m/>
    <s v="PO"/>
    <s v="SC"/>
    <n v="1"/>
    <n v="0"/>
    <n v="0"/>
    <m/>
    <n v="1"/>
    <n v="1"/>
    <s v="carta"/>
    <m/>
    <m/>
    <d v="2022-01-25T14:42:08"/>
    <s v="95.250.127.32"/>
    <n v="1500"/>
  </r>
  <r>
    <n v="543"/>
    <s v="Villar Dora"/>
    <s v="F"/>
    <n v="80"/>
    <x v="1"/>
    <s v="CO"/>
    <s v="P"/>
    <n v="2"/>
    <m/>
    <m/>
    <m/>
    <s v="PE"/>
    <m/>
    <m/>
    <m/>
    <n v="2500"/>
    <s v="SI"/>
    <m/>
    <s v="SI"/>
    <s v="NO"/>
    <m/>
    <m/>
    <s v="NO"/>
    <m/>
    <s v="NO"/>
    <m/>
    <m/>
    <s v="ME"/>
    <s v="BU"/>
    <n v="0"/>
    <n v="0"/>
    <n v="0"/>
    <n v="0"/>
    <n v="1"/>
    <n v="1"/>
    <s v="carta"/>
    <m/>
    <m/>
    <d v="2022-01-25T14:44:46"/>
    <s v="95.250.127.32"/>
    <n v="1250"/>
  </r>
  <r>
    <n v="545"/>
    <s v="Villar Dora"/>
    <s v="F"/>
    <n v="55"/>
    <x v="1"/>
    <s v="CO"/>
    <s v="P"/>
    <m/>
    <s v="OC"/>
    <m/>
    <m/>
    <s v="PE"/>
    <m/>
    <m/>
    <m/>
    <n v="4000"/>
    <s v="SI"/>
    <m/>
    <s v="SI"/>
    <s v="NO"/>
    <m/>
    <s v="SI"/>
    <s v="NO"/>
    <m/>
    <s v="NO"/>
    <m/>
    <m/>
    <s v="ME"/>
    <s v="BU"/>
    <n v="2"/>
    <n v="0"/>
    <n v="0"/>
    <n v="1"/>
    <n v="2"/>
    <n v="1"/>
    <s v="carta"/>
    <m/>
    <m/>
    <d v="2022-01-25T14:48:05"/>
    <s v="95.250.127.32"/>
    <n v="2000"/>
  </r>
  <r>
    <n v="547"/>
    <s v="Villar Dora"/>
    <s v="F"/>
    <n v="65"/>
    <x v="1"/>
    <s v="CO"/>
    <s v="P"/>
    <n v="2"/>
    <m/>
    <m/>
    <m/>
    <s v="PE"/>
    <m/>
    <m/>
    <m/>
    <n v="2500"/>
    <s v="SI"/>
    <m/>
    <s v="SI"/>
    <s v="NO"/>
    <m/>
    <m/>
    <s v="NO"/>
    <m/>
    <s v="NO"/>
    <m/>
    <m/>
    <s v="ME"/>
    <s v="BU"/>
    <n v="2"/>
    <n v="2"/>
    <n v="2"/>
    <n v="2"/>
    <n v="2"/>
    <n v="2"/>
    <s v="carta"/>
    <m/>
    <m/>
    <d v="2022-01-25T14:50:55"/>
    <s v="95.250.127.32"/>
    <n v="1250"/>
  </r>
  <r>
    <n v="548"/>
    <s v="Villar Dora"/>
    <s v="M"/>
    <n v="65"/>
    <x v="1"/>
    <s v="CO"/>
    <s v="P"/>
    <n v="2"/>
    <m/>
    <m/>
    <m/>
    <s v="PE"/>
    <m/>
    <m/>
    <m/>
    <n v="2500"/>
    <s v="SI"/>
    <m/>
    <s v="SI"/>
    <s v="NO"/>
    <m/>
    <s v="SI"/>
    <s v="NO"/>
    <m/>
    <s v="NO"/>
    <m/>
    <m/>
    <s v="ME"/>
    <s v="BU"/>
    <n v="2"/>
    <n v="2"/>
    <n v="2"/>
    <n v="2"/>
    <n v="2"/>
    <n v="2"/>
    <s v="carta"/>
    <m/>
    <m/>
    <d v="2022-01-25T14:53:21"/>
    <s v="95.250.127.32"/>
    <n v="1250"/>
  </r>
  <r>
    <n v="550"/>
    <s v="Villar Dora"/>
    <s v="M"/>
    <n v="70"/>
    <x v="1"/>
    <s v="CO"/>
    <s v="P"/>
    <n v="2"/>
    <m/>
    <m/>
    <m/>
    <s v="PE"/>
    <m/>
    <m/>
    <m/>
    <n v="3000"/>
    <s v="SI"/>
    <m/>
    <s v="SI"/>
    <s v="NO"/>
    <m/>
    <s v="SI"/>
    <s v="NO"/>
    <m/>
    <s v="NO"/>
    <m/>
    <m/>
    <s v="NO"/>
    <s v="SU"/>
    <n v="1"/>
    <m/>
    <n v="0"/>
    <n v="0"/>
    <n v="0"/>
    <n v="0"/>
    <s v="carta"/>
    <m/>
    <m/>
    <d v="2022-01-25T14:56:06"/>
    <s v="95.250.127.32"/>
    <n v="1500"/>
  </r>
  <r>
    <n v="551"/>
    <s v="Villar Dora"/>
    <s v="F"/>
    <n v="75"/>
    <x v="1"/>
    <s v="CO"/>
    <s v="P"/>
    <m/>
    <m/>
    <m/>
    <m/>
    <s v="PE"/>
    <m/>
    <m/>
    <m/>
    <n v="3000"/>
    <s v="SI"/>
    <m/>
    <s v="SI"/>
    <s v="NO"/>
    <m/>
    <s v="SI"/>
    <s v="NO"/>
    <m/>
    <s v="NO"/>
    <m/>
    <m/>
    <s v="NO"/>
    <s v="SU"/>
    <n v="1"/>
    <m/>
    <n v="0"/>
    <n v="0"/>
    <n v="0"/>
    <n v="0"/>
    <s v="carta"/>
    <m/>
    <m/>
    <d v="2022-01-25T14:58:17"/>
    <s v="95.250.127.32"/>
    <n v="1500"/>
  </r>
  <r>
    <n v="553"/>
    <s v="Villar Dora"/>
    <s v="F"/>
    <n v="75"/>
    <x v="1"/>
    <s v="CO"/>
    <s v="P"/>
    <n v="2"/>
    <m/>
    <m/>
    <m/>
    <s v="PE"/>
    <m/>
    <m/>
    <m/>
    <n v="3000"/>
    <s v="SI"/>
    <m/>
    <s v="SI"/>
    <s v="NO"/>
    <m/>
    <s v="SI"/>
    <m/>
    <m/>
    <s v="NO"/>
    <m/>
    <s v="VE"/>
    <s v="ME"/>
    <s v="MB"/>
    <n v="1"/>
    <m/>
    <n v="1"/>
    <n v="1"/>
    <n v="1"/>
    <n v="1"/>
    <s v="carta"/>
    <m/>
    <m/>
    <d v="2022-01-25T15:00:49"/>
    <s v="95.250.127.32"/>
    <n v="1500"/>
  </r>
  <r>
    <n v="556"/>
    <s v="Villar Dora"/>
    <s v="M"/>
    <n v="75"/>
    <x v="1"/>
    <s v="CO"/>
    <s v="P"/>
    <n v="2"/>
    <m/>
    <m/>
    <m/>
    <s v="PE"/>
    <m/>
    <m/>
    <m/>
    <n v="3000"/>
    <s v="SI"/>
    <m/>
    <s v="SI"/>
    <s v="NO"/>
    <s v="IN"/>
    <s v="SI"/>
    <s v="NO"/>
    <m/>
    <s v="NO"/>
    <m/>
    <s v="VE"/>
    <s v="ME"/>
    <s v="MB"/>
    <n v="1"/>
    <m/>
    <n v="0"/>
    <n v="0"/>
    <n v="1"/>
    <n v="1"/>
    <s v="carta"/>
    <m/>
    <m/>
    <d v="2022-01-25T15:03:36"/>
    <s v="95.250.127.32"/>
    <n v="1500"/>
  </r>
  <r>
    <n v="558"/>
    <s v="Villar Dora"/>
    <s v="F"/>
    <n v="65"/>
    <x v="4"/>
    <s v="SO"/>
    <s v="P"/>
    <m/>
    <m/>
    <m/>
    <m/>
    <s v="PE"/>
    <m/>
    <m/>
    <m/>
    <n v="1000"/>
    <s v="NO"/>
    <s v="CA"/>
    <s v="NO"/>
    <s v="NO"/>
    <m/>
    <m/>
    <s v="NO"/>
    <m/>
    <m/>
    <m/>
    <s v="AT"/>
    <s v="NO"/>
    <s v="BU"/>
    <n v="1"/>
    <n v="1"/>
    <n v="1"/>
    <n v="0"/>
    <n v="1"/>
    <n v="1"/>
    <s v="carta"/>
    <m/>
    <m/>
    <d v="2022-01-25T15:05:50"/>
    <s v="95.250.127.32"/>
    <n v="0"/>
  </r>
  <r>
    <n v="561"/>
    <s v="Villar Dora"/>
    <s v="F"/>
    <n v="85"/>
    <x v="0"/>
    <s v="SO"/>
    <m/>
    <n v="1"/>
    <m/>
    <m/>
    <m/>
    <m/>
    <m/>
    <m/>
    <m/>
    <n v="1000"/>
    <s v="SI"/>
    <m/>
    <s v="SI"/>
    <s v="NO"/>
    <m/>
    <s v="SI"/>
    <s v="NO"/>
    <m/>
    <s v="NO"/>
    <m/>
    <m/>
    <s v="ME"/>
    <s v="SU"/>
    <n v="2"/>
    <m/>
    <m/>
    <m/>
    <n v="1"/>
    <n v="1"/>
    <s v="carta"/>
    <m/>
    <m/>
    <d v="2022-01-25T15:08:14"/>
    <s v="95.250.127.32"/>
    <n v="1000"/>
  </r>
  <r>
    <n v="565"/>
    <s v="Villar Dora"/>
    <s v="F"/>
    <n v="80"/>
    <x v="0"/>
    <s v="SO"/>
    <s v="A"/>
    <n v="1"/>
    <m/>
    <m/>
    <m/>
    <m/>
    <m/>
    <m/>
    <m/>
    <n v="1000"/>
    <m/>
    <s v="SA"/>
    <m/>
    <s v="NO"/>
    <s v="DI"/>
    <m/>
    <s v="NO"/>
    <m/>
    <s v="NO"/>
    <m/>
    <s v="VE"/>
    <s v="ME"/>
    <s v="BU"/>
    <n v="1"/>
    <m/>
    <n v="0"/>
    <n v="1"/>
    <m/>
    <n v="1"/>
    <s v="carta"/>
    <m/>
    <m/>
    <d v="2022-01-25T15:12:31"/>
    <s v="95.250.127.32"/>
    <n v="1000"/>
  </r>
  <r>
    <n v="567"/>
    <s v="Villar Dora"/>
    <s v="F"/>
    <n v="75"/>
    <x v="1"/>
    <s v="CO"/>
    <s v="P"/>
    <n v="2"/>
    <m/>
    <m/>
    <m/>
    <s v="PE"/>
    <m/>
    <m/>
    <m/>
    <n v="3500"/>
    <s v="SI"/>
    <m/>
    <s v="NO"/>
    <s v="NO"/>
    <m/>
    <s v="SI"/>
    <s v="SI"/>
    <s v="ST"/>
    <s v="NO"/>
    <m/>
    <s v="VE"/>
    <s v="NO"/>
    <s v="SU"/>
    <n v="2"/>
    <m/>
    <n v="0"/>
    <n v="1"/>
    <n v="2"/>
    <n v="2"/>
    <s v="carta"/>
    <m/>
    <m/>
    <d v="2022-01-25T15:16:02"/>
    <s v="95.250.127.32"/>
    <n v="1750"/>
  </r>
  <r>
    <n v="568"/>
    <s v="Villar Dora"/>
    <s v="M"/>
    <n v="50"/>
    <x v="3"/>
    <s v="CF"/>
    <s v="P"/>
    <n v="2"/>
    <s v="OC"/>
    <m/>
    <s v="FI"/>
    <m/>
    <s v="MI"/>
    <m/>
    <m/>
    <n v="3000"/>
    <s v="SI"/>
    <m/>
    <s v="SI"/>
    <s v="SI"/>
    <s v="BU"/>
    <s v="SI"/>
    <s v="NO"/>
    <m/>
    <s v="NO"/>
    <m/>
    <m/>
    <s v="NO"/>
    <s v="SU"/>
    <n v="1"/>
    <m/>
    <n v="0"/>
    <n v="0"/>
    <n v="1"/>
    <n v="1"/>
    <s v="carta"/>
    <m/>
    <m/>
    <d v="2022-01-25T15:19:07"/>
    <s v="95.250.127.32"/>
    <n v="1000"/>
  </r>
  <r>
    <n v="570"/>
    <s v="Villar Dora"/>
    <s v="F"/>
    <n v="65"/>
    <x v="1"/>
    <s v="CO"/>
    <s v="P"/>
    <n v="1"/>
    <s v="OC"/>
    <s v="DI"/>
    <m/>
    <m/>
    <m/>
    <m/>
    <m/>
    <n v="2000"/>
    <s v="SI"/>
    <m/>
    <s v="NO"/>
    <s v="NO"/>
    <m/>
    <m/>
    <s v="NO"/>
    <m/>
    <s v="NO"/>
    <m/>
    <s v="VE"/>
    <s v="NO"/>
    <s v="SC"/>
    <n v="2"/>
    <n v="1"/>
    <n v="0"/>
    <n v="2"/>
    <n v="1"/>
    <n v="1"/>
    <s v="carta"/>
    <m/>
    <m/>
    <d v="2022-01-25T15:21:47"/>
    <s v="95.250.127.32"/>
    <n v="1000"/>
  </r>
  <r>
    <n v="571"/>
    <s v="Villar Dora"/>
    <s v="M"/>
    <n v="65"/>
    <x v="1"/>
    <s v="CO"/>
    <s v="P"/>
    <n v="1"/>
    <s v="OC"/>
    <s v="DI"/>
    <m/>
    <m/>
    <m/>
    <m/>
    <m/>
    <n v="1000"/>
    <s v="SI"/>
    <m/>
    <s v="SI"/>
    <s v="NO"/>
    <m/>
    <m/>
    <s v="NO"/>
    <m/>
    <s v="NO"/>
    <m/>
    <s v="VE"/>
    <s v="ME"/>
    <s v="SU"/>
    <n v="1"/>
    <n v="0"/>
    <n v="2"/>
    <n v="2"/>
    <n v="2"/>
    <n v="1"/>
    <s v="carta"/>
    <m/>
    <m/>
    <d v="2022-01-25T15:24:02"/>
    <s v="95.250.127.32"/>
    <n v="500"/>
  </r>
  <r>
    <n v="580"/>
    <s v="Villar Dora"/>
    <s v="F"/>
    <n v="80"/>
    <x v="0"/>
    <s v="SO"/>
    <s v="A"/>
    <n v="1"/>
    <m/>
    <m/>
    <m/>
    <s v="PE"/>
    <m/>
    <m/>
    <m/>
    <n v="1500"/>
    <s v="SI"/>
    <m/>
    <s v="SI"/>
    <s v="NO"/>
    <m/>
    <m/>
    <m/>
    <m/>
    <m/>
    <m/>
    <m/>
    <s v="NO"/>
    <s v="SU"/>
    <n v="1"/>
    <m/>
    <n v="1"/>
    <n v="1"/>
    <n v="1"/>
    <n v="1"/>
    <s v="carta"/>
    <m/>
    <m/>
    <d v="2022-01-25T15:52:04"/>
    <s v="95.250.127.32"/>
    <n v="1500"/>
  </r>
  <r>
    <n v="582"/>
    <s v="Villar Dora"/>
    <s v="F"/>
    <n v="50"/>
    <x v="3"/>
    <s v="CF"/>
    <s v="P"/>
    <n v="2"/>
    <s v="OC"/>
    <m/>
    <s v="FI"/>
    <m/>
    <m/>
    <m/>
    <m/>
    <n v="4000"/>
    <s v="SI"/>
    <m/>
    <s v="SI"/>
    <s v="NO"/>
    <m/>
    <m/>
    <s v="NO"/>
    <m/>
    <s v="NO"/>
    <m/>
    <s v="VE"/>
    <s v="NO"/>
    <s v="BU"/>
    <n v="3"/>
    <n v="2"/>
    <n v="1"/>
    <n v="2"/>
    <n v="3"/>
    <n v="2"/>
    <s v="carta"/>
    <m/>
    <m/>
    <d v="2022-01-25T15:54:35"/>
    <s v="95.250.127.32"/>
    <n v="1333.3333333333333"/>
  </r>
  <r>
    <n v="583"/>
    <s v="Villar Dora"/>
    <s v="M"/>
    <n v="80"/>
    <x v="4"/>
    <s v="CO"/>
    <s v="P"/>
    <m/>
    <m/>
    <m/>
    <m/>
    <s v="PE"/>
    <m/>
    <m/>
    <m/>
    <n v="1500"/>
    <s v="SI"/>
    <m/>
    <s v="NO"/>
    <m/>
    <m/>
    <m/>
    <m/>
    <m/>
    <m/>
    <m/>
    <m/>
    <s v="NO"/>
    <s v="SU"/>
    <n v="2"/>
    <m/>
    <n v="0"/>
    <n v="2"/>
    <n v="1"/>
    <n v="1"/>
    <s v="carta"/>
    <m/>
    <m/>
    <d v="2022-01-25T15:57:03"/>
    <s v="95.250.127.32"/>
    <n v="0"/>
  </r>
  <r>
    <n v="586"/>
    <s v="Villar Dora"/>
    <s v="M"/>
    <n v="65"/>
    <x v="1"/>
    <m/>
    <s v="P"/>
    <n v="2"/>
    <m/>
    <m/>
    <m/>
    <s v="PE"/>
    <m/>
    <m/>
    <m/>
    <n v="3000"/>
    <s v="SI"/>
    <m/>
    <s v="SI"/>
    <s v="NO"/>
    <m/>
    <m/>
    <s v="NO"/>
    <m/>
    <s v="NO"/>
    <m/>
    <m/>
    <s v="ME"/>
    <s v="SU"/>
    <n v="3"/>
    <n v="2"/>
    <n v="0"/>
    <n v="1"/>
    <n v="2"/>
    <n v="1"/>
    <s v="carta"/>
    <m/>
    <m/>
    <d v="2022-01-25T15:59:13"/>
    <s v="95.250.127.32"/>
    <n v="1500"/>
  </r>
  <r>
    <n v="588"/>
    <s v="Villar Dora"/>
    <s v="F"/>
    <n v="65"/>
    <x v="1"/>
    <s v="CO"/>
    <s v="P"/>
    <n v="2"/>
    <m/>
    <m/>
    <m/>
    <s v="PE"/>
    <m/>
    <m/>
    <m/>
    <n v="3000"/>
    <s v="SI"/>
    <m/>
    <s v="SI"/>
    <s v="NO"/>
    <m/>
    <s v="SI"/>
    <s v="NO"/>
    <m/>
    <m/>
    <m/>
    <m/>
    <s v="ME"/>
    <s v="SU"/>
    <n v="3"/>
    <n v="2"/>
    <n v="0"/>
    <n v="1"/>
    <n v="2"/>
    <n v="1"/>
    <s v="carta"/>
    <m/>
    <m/>
    <d v="2022-01-25T16:01:47"/>
    <s v="95.250.127.32"/>
    <n v="1500"/>
  </r>
  <r>
    <n v="592"/>
    <s v="Villar Dora"/>
    <s v="F"/>
    <n v="70"/>
    <x v="0"/>
    <s v="SO"/>
    <s v="P"/>
    <n v="1"/>
    <m/>
    <m/>
    <m/>
    <m/>
    <m/>
    <m/>
    <m/>
    <n v="1500"/>
    <s v="SI"/>
    <m/>
    <s v="NO"/>
    <s v="NO"/>
    <m/>
    <s v="NO"/>
    <s v="NO"/>
    <m/>
    <m/>
    <m/>
    <s v="AL"/>
    <s v="NO"/>
    <s v="SU"/>
    <n v="1"/>
    <n v="0"/>
    <n v="0"/>
    <n v="1"/>
    <n v="1"/>
    <n v="1"/>
    <s v="carta"/>
    <m/>
    <m/>
    <d v="2022-01-25T16:04:45"/>
    <s v="95.250.127.32"/>
    <n v="1500"/>
  </r>
  <r>
    <n v="595"/>
    <s v="Villar Dora"/>
    <s v="F"/>
    <n v="70"/>
    <x v="1"/>
    <s v="CO"/>
    <s v="A"/>
    <n v="1"/>
    <m/>
    <m/>
    <m/>
    <s v="PE"/>
    <m/>
    <m/>
    <m/>
    <n v="1500"/>
    <s v="SI"/>
    <m/>
    <s v="NO"/>
    <m/>
    <m/>
    <m/>
    <s v="NO"/>
    <m/>
    <s v="NO"/>
    <m/>
    <s v="AT"/>
    <s v="NO"/>
    <m/>
    <n v="2"/>
    <n v="0"/>
    <n v="0"/>
    <n v="0"/>
    <n v="1"/>
    <n v="0"/>
    <s v="carta"/>
    <m/>
    <m/>
    <d v="2022-01-25T16:09:51"/>
    <s v="95.250.127.32"/>
    <n v="750"/>
  </r>
  <r>
    <n v="598"/>
    <s v="Villar Dora"/>
    <m/>
    <n v="70"/>
    <x v="1"/>
    <s v="CO"/>
    <s v="A"/>
    <n v="1"/>
    <m/>
    <m/>
    <m/>
    <s v="PE"/>
    <m/>
    <m/>
    <m/>
    <n v="1500"/>
    <s v="SI"/>
    <m/>
    <s v="NO"/>
    <m/>
    <m/>
    <m/>
    <s v="NO"/>
    <m/>
    <s v="NO"/>
    <m/>
    <s v="AT"/>
    <s v="NO"/>
    <m/>
    <m/>
    <m/>
    <m/>
    <m/>
    <m/>
    <m/>
    <s v="carta"/>
    <m/>
    <m/>
    <d v="2022-01-25T16:12:07"/>
    <s v="95.250.127.32"/>
    <n v="750"/>
  </r>
  <r>
    <n v="601"/>
    <s v="Villar Dora"/>
    <s v="F"/>
    <n v="75"/>
    <x v="1"/>
    <s v="FN"/>
    <s v="P"/>
    <n v="1"/>
    <m/>
    <m/>
    <s v="FI"/>
    <s v="PE"/>
    <m/>
    <m/>
    <m/>
    <n v="1500"/>
    <s v="NO"/>
    <s v="GA"/>
    <s v="NO"/>
    <m/>
    <s v="IN"/>
    <s v="NO"/>
    <s v="NO"/>
    <m/>
    <s v="SI"/>
    <s v="FA"/>
    <s v="VE"/>
    <s v="NO"/>
    <s v="BU"/>
    <m/>
    <n v="2"/>
    <n v="0"/>
    <n v="0"/>
    <n v="2"/>
    <n v="2"/>
    <s v="carta"/>
    <m/>
    <m/>
    <d v="2022-01-25T16:15:45"/>
    <s v="95.250.127.32"/>
    <n v="750"/>
  </r>
  <r>
    <n v="605"/>
    <s v="Villar Dora"/>
    <m/>
    <n v="85"/>
    <x v="0"/>
    <s v="SO"/>
    <s v="P"/>
    <n v="1"/>
    <m/>
    <m/>
    <m/>
    <s v="PE"/>
    <m/>
    <m/>
    <m/>
    <n v="1000"/>
    <m/>
    <m/>
    <s v="NO"/>
    <s v="NO"/>
    <m/>
    <s v="NO"/>
    <s v="NO"/>
    <m/>
    <s v="NO"/>
    <m/>
    <s v="VE"/>
    <s v="NO"/>
    <s v="SC"/>
    <n v="1"/>
    <n v="0"/>
    <n v="0"/>
    <n v="1"/>
    <n v="1"/>
    <n v="1"/>
    <s v="carta"/>
    <m/>
    <m/>
    <d v="2022-01-25T16:18:45"/>
    <s v="95.250.127.32"/>
    <n v="1000"/>
  </r>
  <r>
    <n v="608"/>
    <s v="Villar Dora"/>
    <s v="M"/>
    <n v="70"/>
    <x v="1"/>
    <s v="CO"/>
    <s v="P"/>
    <n v="2"/>
    <m/>
    <m/>
    <m/>
    <s v="PE"/>
    <m/>
    <m/>
    <m/>
    <n v="3000"/>
    <s v="SI"/>
    <m/>
    <s v="SI"/>
    <s v="NO"/>
    <m/>
    <s v="SI"/>
    <s v="NO"/>
    <m/>
    <s v="NO"/>
    <m/>
    <m/>
    <s v="ME"/>
    <s v="SC"/>
    <n v="1"/>
    <n v="1"/>
    <n v="0"/>
    <n v="1"/>
    <n v="1"/>
    <n v="1"/>
    <s v="carta"/>
    <m/>
    <m/>
    <d v="2022-01-25T16:21:49"/>
    <s v="95.250.127.32"/>
    <n v="1500"/>
  </r>
  <r>
    <n v="610"/>
    <s v="Villar Dora"/>
    <s v="F"/>
    <n v="80"/>
    <x v="1"/>
    <s v="CO"/>
    <s v="P"/>
    <n v="2"/>
    <m/>
    <m/>
    <m/>
    <s v="PE"/>
    <m/>
    <m/>
    <m/>
    <n v="3000"/>
    <s v="SI"/>
    <m/>
    <m/>
    <s v="NO"/>
    <m/>
    <s v="SI"/>
    <s v="NO"/>
    <m/>
    <s v="NO"/>
    <m/>
    <m/>
    <s v="NO"/>
    <s v="SC"/>
    <n v="1"/>
    <n v="1"/>
    <n v="1"/>
    <n v="1"/>
    <n v="1"/>
    <n v="1"/>
    <s v="carta"/>
    <m/>
    <m/>
    <d v="2022-01-25T16:24:00"/>
    <s v="95.250.127.32"/>
    <n v="1500"/>
  </r>
  <r>
    <n v="613"/>
    <s v="Villar Dora"/>
    <s v="M"/>
    <n v="70"/>
    <x v="1"/>
    <s v="CO"/>
    <s v="P"/>
    <n v="2"/>
    <m/>
    <m/>
    <m/>
    <s v="PE"/>
    <m/>
    <m/>
    <m/>
    <n v="3000"/>
    <s v="SI"/>
    <m/>
    <s v="SI"/>
    <s v="NO"/>
    <m/>
    <s v="SI"/>
    <s v="NO"/>
    <m/>
    <s v="NO"/>
    <m/>
    <m/>
    <s v="ME"/>
    <s v="MB"/>
    <n v="2"/>
    <m/>
    <n v="0"/>
    <n v="2"/>
    <n v="1"/>
    <n v="1"/>
    <s v="carta"/>
    <m/>
    <m/>
    <d v="2022-01-25T16:26:34"/>
    <s v="95.250.127.32"/>
    <n v="1500"/>
  </r>
  <r>
    <n v="614"/>
    <s v="Villar Dora"/>
    <s v="M"/>
    <n v="80"/>
    <x v="1"/>
    <s v="CO"/>
    <s v="P"/>
    <m/>
    <m/>
    <m/>
    <m/>
    <m/>
    <m/>
    <m/>
    <m/>
    <n v="1500"/>
    <s v="SI"/>
    <m/>
    <s v="SI"/>
    <s v="NO"/>
    <m/>
    <m/>
    <s v="NO"/>
    <m/>
    <s v="NO"/>
    <m/>
    <m/>
    <s v="NO"/>
    <s v="SU"/>
    <m/>
    <m/>
    <m/>
    <m/>
    <m/>
    <m/>
    <s v="carta"/>
    <m/>
    <m/>
    <d v="2022-01-25T16:28:27"/>
    <s v="95.250.127.32"/>
    <n v="750"/>
  </r>
  <r>
    <n v="617"/>
    <s v="Villar Dora"/>
    <s v="F"/>
    <n v="75"/>
    <x v="1"/>
    <s v="CO"/>
    <s v="P"/>
    <m/>
    <m/>
    <m/>
    <m/>
    <m/>
    <m/>
    <m/>
    <m/>
    <n v="1000"/>
    <s v="SI"/>
    <m/>
    <s v="SI"/>
    <s v="NO"/>
    <m/>
    <m/>
    <s v="NO"/>
    <m/>
    <s v="NO"/>
    <m/>
    <m/>
    <s v="NO"/>
    <s v="SU"/>
    <m/>
    <m/>
    <m/>
    <m/>
    <m/>
    <m/>
    <s v="carta"/>
    <m/>
    <m/>
    <d v="2022-01-25T16:30:20"/>
    <s v="95.250.127.32"/>
    <n v="500"/>
  </r>
  <r>
    <n v="619"/>
    <s v="Villar Dora"/>
    <s v="F"/>
    <n v="65"/>
    <x v="1"/>
    <s v="CO"/>
    <s v="P"/>
    <n v="2"/>
    <m/>
    <m/>
    <m/>
    <s v="PE"/>
    <m/>
    <m/>
    <m/>
    <n v="3000"/>
    <s v="SI"/>
    <m/>
    <s v="SI"/>
    <s v="NO"/>
    <m/>
    <s v="SI"/>
    <s v="NO"/>
    <m/>
    <s v="NO"/>
    <m/>
    <s v="VE"/>
    <s v="ME"/>
    <s v="BU"/>
    <n v="3"/>
    <n v="1"/>
    <n v="1"/>
    <n v="1"/>
    <n v="1"/>
    <n v="1"/>
    <s v="carta"/>
    <m/>
    <m/>
    <d v="2022-01-25T16:32:40"/>
    <s v="95.250.127.32"/>
    <n v="1500"/>
  </r>
  <r>
    <n v="620"/>
    <s v="Villar Dora"/>
    <s v="M"/>
    <n v="65"/>
    <x v="1"/>
    <s v="CO"/>
    <s v="P"/>
    <n v="2"/>
    <s v="OC"/>
    <m/>
    <m/>
    <s v="PE"/>
    <m/>
    <m/>
    <m/>
    <n v="3000"/>
    <s v="SI"/>
    <m/>
    <s v="SI"/>
    <s v="NO"/>
    <s v="BU"/>
    <s v="SI"/>
    <s v="NO"/>
    <m/>
    <s v="NO"/>
    <m/>
    <s v="VE"/>
    <s v="ME"/>
    <s v="BU"/>
    <n v="3"/>
    <n v="1"/>
    <n v="1"/>
    <n v="1"/>
    <n v="1"/>
    <n v="1"/>
    <s v="carta"/>
    <m/>
    <m/>
    <d v="2022-01-25T16:35:29"/>
    <s v="95.250.127.32"/>
    <n v="1500"/>
  </r>
  <r>
    <n v="623"/>
    <s v="Villar Dora"/>
    <s v="F"/>
    <n v="70"/>
    <x v="0"/>
    <s v="SO"/>
    <s v="P"/>
    <n v="1"/>
    <m/>
    <m/>
    <m/>
    <s v="PE"/>
    <m/>
    <m/>
    <m/>
    <n v="1000"/>
    <s v="SI"/>
    <m/>
    <s v="NO"/>
    <s v="NO"/>
    <m/>
    <m/>
    <s v="NO"/>
    <m/>
    <m/>
    <m/>
    <s v="AL"/>
    <s v="ME"/>
    <s v="SC"/>
    <n v="3"/>
    <m/>
    <n v="1"/>
    <n v="0"/>
    <n v="1"/>
    <n v="1"/>
    <s v="carta"/>
    <m/>
    <m/>
    <d v="2022-01-25T16:37:55"/>
    <s v="95.250.127.32"/>
    <n v="1000"/>
  </r>
  <r>
    <n v="625"/>
    <s v="Villar Dora"/>
    <s v="F"/>
    <n v="60"/>
    <x v="1"/>
    <s v="CO"/>
    <m/>
    <m/>
    <m/>
    <m/>
    <m/>
    <s v="PE"/>
    <m/>
    <m/>
    <m/>
    <n v="3000"/>
    <s v="SI"/>
    <m/>
    <s v="SI"/>
    <m/>
    <m/>
    <m/>
    <s v="NO"/>
    <m/>
    <s v="NO"/>
    <m/>
    <m/>
    <s v="NO"/>
    <s v="BU"/>
    <n v="3"/>
    <n v="1"/>
    <n v="0"/>
    <n v="0"/>
    <n v="1"/>
    <n v="1"/>
    <s v="carta"/>
    <m/>
    <m/>
    <d v="2022-01-25T16:40:13"/>
    <s v="95.250.127.32"/>
    <n v="1500"/>
  </r>
  <r>
    <n v="628"/>
    <s v="Villar Dora"/>
    <s v="M"/>
    <n v="70"/>
    <x v="1"/>
    <s v="CO"/>
    <m/>
    <n v="2"/>
    <m/>
    <m/>
    <m/>
    <s v="PE"/>
    <m/>
    <m/>
    <m/>
    <n v="3000"/>
    <s v="SI"/>
    <m/>
    <s v="SI"/>
    <s v="NO"/>
    <m/>
    <m/>
    <s v="NO"/>
    <m/>
    <s v="NO"/>
    <m/>
    <m/>
    <s v="NO"/>
    <s v="BU"/>
    <n v="3"/>
    <n v="1"/>
    <n v="0"/>
    <n v="0"/>
    <n v="1"/>
    <n v="1"/>
    <s v="carta"/>
    <m/>
    <m/>
    <d v="2022-01-25T16:42:30"/>
    <s v="95.250.127.32"/>
    <n v="1500"/>
  </r>
  <r>
    <n v="630"/>
    <s v="Villar Dora"/>
    <s v="F"/>
    <n v="60"/>
    <x v="1"/>
    <s v="PA"/>
    <s v="A"/>
    <n v="2"/>
    <s v="OC"/>
    <m/>
    <m/>
    <s v="PE"/>
    <m/>
    <m/>
    <m/>
    <n v="3000"/>
    <s v="SI"/>
    <m/>
    <s v="SI"/>
    <s v="NO"/>
    <m/>
    <s v="SI"/>
    <s v="NO"/>
    <m/>
    <s v="NO"/>
    <m/>
    <m/>
    <s v="ME"/>
    <s v="BU"/>
    <n v="2"/>
    <m/>
    <n v="0"/>
    <n v="1"/>
    <n v="2"/>
    <n v="2"/>
    <s v="carta"/>
    <m/>
    <m/>
    <d v="2022-01-25T16:44:48"/>
    <s v="95.250.127.32"/>
    <n v="1500"/>
  </r>
  <r>
    <n v="632"/>
    <s v="Villar Dora"/>
    <s v="M"/>
    <n v="85"/>
    <x v="3"/>
    <s v="FN"/>
    <s v="A"/>
    <m/>
    <s v="OC"/>
    <m/>
    <m/>
    <s v="PE"/>
    <m/>
    <m/>
    <m/>
    <n v="3500"/>
    <s v="SI"/>
    <m/>
    <s v="SI"/>
    <s v="NO"/>
    <m/>
    <m/>
    <s v="NO"/>
    <m/>
    <s v="NO"/>
    <m/>
    <m/>
    <s v="NO"/>
    <s v="BU"/>
    <n v="2"/>
    <m/>
    <n v="0"/>
    <n v="1"/>
    <m/>
    <n v="2"/>
    <s v="carta"/>
    <m/>
    <m/>
    <d v="2022-01-25T16:46:54"/>
    <s v="95.250.127.32"/>
    <n v="1166.6666666666667"/>
  </r>
  <r>
    <n v="634"/>
    <s v="Villar Dora"/>
    <s v="M"/>
    <n v="75"/>
    <x v="0"/>
    <s v="SO"/>
    <s v="P"/>
    <n v="1"/>
    <m/>
    <m/>
    <m/>
    <s v="PE"/>
    <m/>
    <m/>
    <m/>
    <n v="1500"/>
    <s v="SI"/>
    <m/>
    <s v="NO"/>
    <s v="NO"/>
    <m/>
    <s v="SI"/>
    <s v="NO"/>
    <m/>
    <s v="NO"/>
    <m/>
    <s v="VE"/>
    <s v="ME"/>
    <s v="SC"/>
    <n v="1"/>
    <m/>
    <n v="0"/>
    <n v="0"/>
    <n v="0"/>
    <n v="0"/>
    <s v="carta"/>
    <m/>
    <m/>
    <d v="2022-01-25T16:49:05"/>
    <s v="95.250.127.32"/>
    <n v="1500"/>
  </r>
  <r>
    <n v="637"/>
    <s v="Villar Dora"/>
    <s v="F"/>
    <n v="75"/>
    <x v="1"/>
    <s v="CO"/>
    <m/>
    <n v="2"/>
    <m/>
    <m/>
    <m/>
    <s v="PE"/>
    <m/>
    <m/>
    <m/>
    <n v="2000"/>
    <s v="SI"/>
    <m/>
    <s v="NO"/>
    <s v="NO"/>
    <m/>
    <s v="NO"/>
    <s v="NO"/>
    <m/>
    <s v="NO"/>
    <m/>
    <s v="AT"/>
    <s v="NO"/>
    <s v="SC"/>
    <n v="3"/>
    <n v="0"/>
    <n v="0"/>
    <n v="2"/>
    <n v="2"/>
    <n v="2"/>
    <s v="carta"/>
    <m/>
    <m/>
    <d v="2022-01-25T16:51:23"/>
    <s v="95.250.127.32"/>
    <n v="1000"/>
  </r>
  <r>
    <n v="639"/>
    <s v="Villar Dora"/>
    <s v="M"/>
    <n v="80"/>
    <x v="1"/>
    <s v="CO"/>
    <s v="P"/>
    <n v="2"/>
    <m/>
    <m/>
    <m/>
    <s v="PE"/>
    <m/>
    <m/>
    <m/>
    <n v="2000"/>
    <s v="SI"/>
    <s v="SA"/>
    <s v="NO"/>
    <s v="NO"/>
    <m/>
    <s v="NO"/>
    <s v="NO"/>
    <m/>
    <s v="NO"/>
    <s v="AL"/>
    <s v="AT"/>
    <s v="NO"/>
    <s v="SC"/>
    <n v="3"/>
    <n v="0"/>
    <n v="0"/>
    <n v="2"/>
    <n v="2"/>
    <n v="2"/>
    <s v="carta"/>
    <m/>
    <m/>
    <d v="2022-01-25T16:54:04"/>
    <s v="95.250.127.32"/>
    <n v="1000"/>
  </r>
  <r>
    <n v="641"/>
    <s v="Villar Dora"/>
    <s v="M"/>
    <n v="50"/>
    <x v="0"/>
    <s v="SO"/>
    <s v="P"/>
    <n v="1"/>
    <m/>
    <s v="DI"/>
    <m/>
    <m/>
    <m/>
    <m/>
    <m/>
    <n v="500"/>
    <s v="NO"/>
    <s v="CA"/>
    <s v="NO"/>
    <s v="NO"/>
    <m/>
    <s v="NO"/>
    <s v="NO"/>
    <m/>
    <s v="NO"/>
    <m/>
    <s v="AL"/>
    <s v="NO"/>
    <s v="BU"/>
    <n v="2"/>
    <n v="2"/>
    <n v="0"/>
    <n v="2"/>
    <n v="3"/>
    <n v="1"/>
    <s v="carta"/>
    <m/>
    <m/>
    <d v="2022-01-25T16:57:23"/>
    <s v="95.250.127.32"/>
    <n v="500"/>
  </r>
  <r>
    <n v="642"/>
    <s v="Villar Dora"/>
    <s v="F"/>
    <n v="50"/>
    <x v="2"/>
    <s v="CF"/>
    <s v="P"/>
    <n v="2"/>
    <s v="OC"/>
    <m/>
    <s v="FI"/>
    <m/>
    <m/>
    <m/>
    <m/>
    <n v="3000"/>
    <s v="SI"/>
    <m/>
    <s v="SI"/>
    <s v="NO"/>
    <m/>
    <s v="SI"/>
    <s v="NO"/>
    <m/>
    <s v="NO"/>
    <m/>
    <m/>
    <s v="NO"/>
    <s v="MB"/>
    <n v="1"/>
    <m/>
    <n v="0"/>
    <n v="0"/>
    <n v="3"/>
    <n v="1"/>
    <s v="carta"/>
    <m/>
    <m/>
    <d v="2022-01-25T17:00:10"/>
    <s v="95.250.127.32"/>
    <n v="750"/>
  </r>
  <r>
    <n v="644"/>
    <s v="Villar Dora"/>
    <s v="M"/>
    <n v="85"/>
    <x v="0"/>
    <s v="PA"/>
    <s v="P"/>
    <n v="1"/>
    <m/>
    <m/>
    <m/>
    <s v="PE"/>
    <m/>
    <m/>
    <m/>
    <n v="1500"/>
    <s v="SI"/>
    <m/>
    <s v="NO"/>
    <s v="NO"/>
    <m/>
    <s v="SI"/>
    <s v="NO"/>
    <m/>
    <s v="NO"/>
    <m/>
    <m/>
    <s v="NO"/>
    <s v="MB"/>
    <n v="0"/>
    <n v="0"/>
    <n v="0"/>
    <n v="3"/>
    <m/>
    <n v="1"/>
    <s v="carta"/>
    <m/>
    <m/>
    <d v="2022-01-25T17:02:23"/>
    <s v="95.250.127.32"/>
    <n v="1500"/>
  </r>
  <r>
    <n v="645"/>
    <s v="Villar Dora"/>
    <s v="F"/>
    <n v="50"/>
    <x v="1"/>
    <s v="FN"/>
    <s v="P"/>
    <n v="1"/>
    <s v="OC"/>
    <m/>
    <s v="FI"/>
    <m/>
    <m/>
    <m/>
    <m/>
    <n v="1000"/>
    <s v="SI"/>
    <m/>
    <s v="NO"/>
    <s v="SI"/>
    <s v="BU"/>
    <s v="SI"/>
    <s v="NO"/>
    <m/>
    <s v="NO"/>
    <m/>
    <s v="VE"/>
    <s v="NO"/>
    <s v="SU"/>
    <n v="3"/>
    <n v="1"/>
    <n v="1"/>
    <n v="1"/>
    <n v="1"/>
    <n v="2"/>
    <s v="carta"/>
    <m/>
    <m/>
    <d v="2022-01-25T17:05:50"/>
    <s v="95.250.127.32"/>
    <n v="500"/>
  </r>
  <r>
    <n v="647"/>
    <s v="Villar Dora"/>
    <s v="M"/>
    <n v="80"/>
    <x v="1"/>
    <s v="CO"/>
    <s v="P"/>
    <n v="2"/>
    <m/>
    <m/>
    <m/>
    <s v="PE"/>
    <m/>
    <m/>
    <m/>
    <n v="2000"/>
    <s v="SI"/>
    <m/>
    <s v="SI"/>
    <s v="NO"/>
    <s v="BU"/>
    <s v="SI"/>
    <s v="NO"/>
    <m/>
    <s v="NO"/>
    <m/>
    <m/>
    <s v="ME"/>
    <s v="MB"/>
    <n v="2"/>
    <m/>
    <n v="0"/>
    <n v="0"/>
    <n v="2"/>
    <n v="1"/>
    <s v="carta"/>
    <m/>
    <m/>
    <d v="2022-01-25T17:08:21"/>
    <s v="95.250.127.32"/>
    <n v="1000"/>
  </r>
  <r>
    <n v="649"/>
    <s v="Villar Dora"/>
    <s v="F"/>
    <n v="50"/>
    <x v="0"/>
    <s v="SO"/>
    <s v="P"/>
    <n v="1"/>
    <s v="OC"/>
    <m/>
    <m/>
    <m/>
    <m/>
    <m/>
    <m/>
    <n v="1500"/>
    <s v="NO"/>
    <s v="CA"/>
    <s v="NO"/>
    <s v="SI"/>
    <s v="DI"/>
    <s v="NO"/>
    <s v="NO"/>
    <m/>
    <s v="NO"/>
    <m/>
    <s v="VE"/>
    <s v="NO"/>
    <s v="SU"/>
    <n v="1"/>
    <n v="0"/>
    <n v="1"/>
    <n v="1"/>
    <n v="1"/>
    <m/>
    <s v="carta"/>
    <m/>
    <m/>
    <d v="2022-01-25T17:12:44"/>
    <s v="95.250.127.32"/>
    <n v="1500"/>
  </r>
  <r>
    <n v="651"/>
    <s v="Villar Dora"/>
    <m/>
    <n v="80"/>
    <x v="1"/>
    <s v="CO"/>
    <m/>
    <n v="2"/>
    <m/>
    <m/>
    <m/>
    <s v="PE"/>
    <m/>
    <m/>
    <m/>
    <n v="2000"/>
    <s v="SI"/>
    <m/>
    <s v="SI"/>
    <s v="NO"/>
    <m/>
    <s v="SI"/>
    <s v="NO"/>
    <m/>
    <s v="NO"/>
    <m/>
    <m/>
    <s v="ME"/>
    <s v="MB"/>
    <n v="1"/>
    <m/>
    <n v="0"/>
    <n v="1"/>
    <n v="1"/>
    <n v="1"/>
    <s v="carta"/>
    <m/>
    <m/>
    <d v="2022-01-25T17:14:56"/>
    <s v="95.250.127.32"/>
    <n v="1000"/>
  </r>
  <r>
    <n v="653"/>
    <s v="Villar Dora"/>
    <s v="M"/>
    <n v="55"/>
    <x v="0"/>
    <s v="SO"/>
    <s v="A"/>
    <n v="1"/>
    <m/>
    <m/>
    <m/>
    <s v="PE"/>
    <m/>
    <m/>
    <m/>
    <n v="1500"/>
    <s v="SI"/>
    <m/>
    <s v="NO"/>
    <s v="NO"/>
    <m/>
    <s v="NO"/>
    <s v="NO"/>
    <m/>
    <s v="SI"/>
    <s v="BA"/>
    <s v="AT"/>
    <s v="ME"/>
    <s v="SC"/>
    <n v="0"/>
    <m/>
    <n v="0"/>
    <n v="0"/>
    <n v="0"/>
    <n v="0"/>
    <s v="carta"/>
    <m/>
    <m/>
    <d v="2022-01-25T17:17:03"/>
    <s v="95.250.127.32"/>
    <n v="1500"/>
  </r>
  <r>
    <n v="654"/>
    <s v="Villar Dora"/>
    <s v="F"/>
    <n v="60"/>
    <x v="1"/>
    <s v="PA"/>
    <s v="A"/>
    <m/>
    <m/>
    <s v="DI"/>
    <m/>
    <m/>
    <m/>
    <m/>
    <m/>
    <m/>
    <s v="NO"/>
    <s v="CA"/>
    <s v="NO"/>
    <s v="SI"/>
    <s v="IN"/>
    <s v="NO"/>
    <s v="NO"/>
    <m/>
    <s v="NO"/>
    <m/>
    <s v="VE"/>
    <s v="ME"/>
    <s v="BU"/>
    <n v="2"/>
    <m/>
    <n v="0"/>
    <n v="2"/>
    <n v="2"/>
    <n v="0"/>
    <s v="carta"/>
    <m/>
    <m/>
    <d v="2022-01-25T17:20:53"/>
    <s v="95.250.127.32"/>
    <n v="0"/>
  </r>
  <r>
    <n v="656"/>
    <s v="Villar Dora"/>
    <s v="F"/>
    <n v="55"/>
    <x v="1"/>
    <s v="PA"/>
    <s v="A"/>
    <m/>
    <m/>
    <s v="DI"/>
    <m/>
    <m/>
    <m/>
    <m/>
    <m/>
    <m/>
    <s v="NO"/>
    <s v="CA"/>
    <s v="NO"/>
    <s v="SI"/>
    <s v="IN"/>
    <s v="NO"/>
    <s v="NO"/>
    <m/>
    <s v="NO"/>
    <m/>
    <s v="VE"/>
    <s v="ME"/>
    <s v="BU"/>
    <n v="3"/>
    <m/>
    <n v="0"/>
    <n v="1"/>
    <n v="2"/>
    <n v="2"/>
    <s v="carta"/>
    <m/>
    <m/>
    <d v="2022-01-25T17:23:27"/>
    <s v="95.250.127.32"/>
    <n v="0"/>
  </r>
  <r>
    <n v="658"/>
    <s v="Villar Dora"/>
    <s v="F"/>
    <n v="75"/>
    <x v="0"/>
    <s v="SO"/>
    <s v="P"/>
    <n v="1"/>
    <m/>
    <m/>
    <m/>
    <s v="PE"/>
    <m/>
    <m/>
    <m/>
    <n v="1500"/>
    <s v="SI"/>
    <m/>
    <s v="NO"/>
    <s v="NO"/>
    <m/>
    <s v="SI"/>
    <s v="NO"/>
    <m/>
    <s v="NO"/>
    <m/>
    <m/>
    <s v="ME"/>
    <s v="BU"/>
    <n v="3"/>
    <m/>
    <n v="0"/>
    <n v="2"/>
    <n v="2"/>
    <n v="2"/>
    <s v="carta"/>
    <m/>
    <m/>
    <d v="2022-01-25T17:25:35"/>
    <s v="95.250.127.32"/>
    <n v="1500"/>
  </r>
  <r>
    <n v="659"/>
    <s v="Villar Dora"/>
    <s v="M"/>
    <n v="80"/>
    <x v="4"/>
    <s v="SO"/>
    <s v="P"/>
    <m/>
    <m/>
    <m/>
    <m/>
    <m/>
    <m/>
    <m/>
    <m/>
    <n v="2000"/>
    <s v="SI"/>
    <m/>
    <m/>
    <s v="SI"/>
    <s v="BU"/>
    <m/>
    <m/>
    <m/>
    <m/>
    <m/>
    <m/>
    <s v="NO"/>
    <s v="BU"/>
    <n v="2"/>
    <m/>
    <m/>
    <m/>
    <m/>
    <m/>
    <s v="carta"/>
    <m/>
    <m/>
    <d v="2022-01-25T17:27:08"/>
    <s v="95.250.127.32"/>
    <n v="0"/>
  </r>
  <r>
    <n v="661"/>
    <s v="Villar Dora"/>
    <s v="M"/>
    <n v="85"/>
    <x v="1"/>
    <s v="CO"/>
    <s v="P"/>
    <n v="2"/>
    <m/>
    <m/>
    <m/>
    <s v="PE"/>
    <m/>
    <m/>
    <m/>
    <n v="3000"/>
    <s v="SI"/>
    <m/>
    <s v="SI"/>
    <s v="NO"/>
    <s v="BU"/>
    <s v="SI"/>
    <s v="NO"/>
    <m/>
    <s v="NO"/>
    <m/>
    <m/>
    <s v="NO"/>
    <s v="BU"/>
    <n v="2"/>
    <n v="0"/>
    <n v="0"/>
    <n v="1"/>
    <n v="1"/>
    <n v="1"/>
    <s v="carta"/>
    <m/>
    <m/>
    <d v="2022-01-25T17:29:02"/>
    <s v="95.250.127.32"/>
    <n v="1500"/>
  </r>
  <r>
    <n v="662"/>
    <s v="Villar Dora"/>
    <s v="F"/>
    <n v="85"/>
    <x v="1"/>
    <s v="CO"/>
    <s v="P"/>
    <n v="2"/>
    <m/>
    <m/>
    <m/>
    <s v="PE"/>
    <m/>
    <m/>
    <m/>
    <n v="3000"/>
    <s v="SI"/>
    <m/>
    <s v="SI"/>
    <s v="NO"/>
    <m/>
    <s v="SI"/>
    <s v="NO"/>
    <m/>
    <s v="NO"/>
    <m/>
    <m/>
    <s v="NO"/>
    <s v="BU"/>
    <n v="2"/>
    <n v="1"/>
    <n v="0"/>
    <n v="1"/>
    <n v="1"/>
    <n v="1"/>
    <s v="carta"/>
    <m/>
    <m/>
    <d v="2022-01-25T17:30:52"/>
    <s v="95.250.127.32"/>
    <n v="1500"/>
  </r>
  <r>
    <n v="666"/>
    <s v="Villar Dora"/>
    <m/>
    <n v="85"/>
    <x v="0"/>
    <s v="SO"/>
    <s v="A"/>
    <n v="1"/>
    <s v="OC"/>
    <s v="DI"/>
    <m/>
    <m/>
    <m/>
    <m/>
    <m/>
    <n v="1500"/>
    <s v="NO"/>
    <s v="BA"/>
    <s v="NO"/>
    <s v="NO"/>
    <m/>
    <m/>
    <s v="NO"/>
    <m/>
    <s v="SI"/>
    <s v="FA"/>
    <s v="AL"/>
    <s v="PS"/>
    <s v="SU"/>
    <n v="1"/>
    <m/>
    <n v="0"/>
    <n v="0"/>
    <n v="1"/>
    <m/>
    <s v="carta"/>
    <m/>
    <m/>
    <d v="2022-01-25T17:34:00"/>
    <s v="95.250.127.32"/>
    <n v="1500"/>
  </r>
  <r>
    <n v="669"/>
    <s v="Villar Dora"/>
    <s v="M"/>
    <n v="70"/>
    <x v="0"/>
    <s v="SO"/>
    <s v="P"/>
    <m/>
    <m/>
    <m/>
    <m/>
    <s v="PE"/>
    <m/>
    <m/>
    <m/>
    <n v="1000"/>
    <s v="SI"/>
    <m/>
    <s v="NO"/>
    <s v="NO"/>
    <s v="BU"/>
    <m/>
    <s v="SI"/>
    <m/>
    <m/>
    <m/>
    <s v="VE"/>
    <s v="NO"/>
    <m/>
    <n v="3"/>
    <m/>
    <m/>
    <m/>
    <m/>
    <m/>
    <s v="carta"/>
    <m/>
    <m/>
    <d v="2022-01-25T17:39:24"/>
    <s v="95.250.127.32"/>
    <n v="1000"/>
  </r>
  <r>
    <n v="673"/>
    <s v="Villar Dora"/>
    <s v="M"/>
    <n v="50"/>
    <x v="2"/>
    <s v="CF"/>
    <s v="P"/>
    <n v="1"/>
    <m/>
    <s v="DI"/>
    <s v="FI"/>
    <m/>
    <m/>
    <m/>
    <m/>
    <n v="2500"/>
    <s v="SI"/>
    <m/>
    <s v="NO"/>
    <s v="SI"/>
    <s v="IN"/>
    <s v="NO"/>
    <s v="NO"/>
    <m/>
    <s v="SI"/>
    <s v="BA"/>
    <s v="VE"/>
    <s v="PS"/>
    <s v="SC"/>
    <n v="1"/>
    <n v="0"/>
    <n v="0"/>
    <n v="0"/>
    <n v="1"/>
    <n v="0"/>
    <s v="carta"/>
    <m/>
    <m/>
    <d v="2022-01-25T17:45:49"/>
    <s v="95.250.127.32"/>
    <n v="625"/>
  </r>
  <r>
    <n v="676"/>
    <s v="Villar Dora"/>
    <s v="M"/>
    <n v="80"/>
    <x v="4"/>
    <s v="CO"/>
    <m/>
    <n v="2"/>
    <m/>
    <m/>
    <m/>
    <s v="PE"/>
    <m/>
    <m/>
    <m/>
    <n v="2000"/>
    <s v="SI"/>
    <m/>
    <s v="SI"/>
    <s v="NO"/>
    <m/>
    <s v="SI"/>
    <s v="NO"/>
    <m/>
    <s v="NO"/>
    <m/>
    <m/>
    <s v="NO"/>
    <s v="SU"/>
    <n v="2"/>
    <n v="2"/>
    <n v="0"/>
    <n v="2"/>
    <n v="2"/>
    <n v="2"/>
    <s v="carta"/>
    <m/>
    <m/>
    <d v="2022-01-25T17:47:48"/>
    <s v="95.250.127.32"/>
    <n v="0"/>
  </r>
  <r>
    <n v="678"/>
    <s v="Villar Dora"/>
    <m/>
    <n v="70"/>
    <x v="4"/>
    <s v="CO"/>
    <s v="P"/>
    <n v="2"/>
    <m/>
    <m/>
    <m/>
    <s v="PE"/>
    <m/>
    <m/>
    <m/>
    <n v="2000"/>
    <s v="NO"/>
    <s v="CA"/>
    <s v="SI"/>
    <s v="NO"/>
    <m/>
    <s v="NO"/>
    <s v="NO"/>
    <m/>
    <s v="NO"/>
    <m/>
    <s v="AL"/>
    <s v="ME"/>
    <s v="BU"/>
    <n v="0"/>
    <m/>
    <n v="0"/>
    <n v="2"/>
    <n v="2"/>
    <n v="2"/>
    <s v="carta"/>
    <m/>
    <m/>
    <d v="2022-01-25T17:49:50"/>
    <s v="95.250.127.32"/>
    <n v="0"/>
  </r>
  <r>
    <n v="683"/>
    <s v="Villar Dora"/>
    <m/>
    <n v="65"/>
    <x v="4"/>
    <s v="CO"/>
    <m/>
    <n v="2"/>
    <m/>
    <m/>
    <m/>
    <s v="PE"/>
    <m/>
    <m/>
    <m/>
    <n v="1000"/>
    <s v="SI"/>
    <m/>
    <s v="NO"/>
    <s v="NO"/>
    <s v="BU"/>
    <s v="SI"/>
    <s v="NO"/>
    <m/>
    <s v="NO"/>
    <m/>
    <s v="AT"/>
    <s v="NO"/>
    <s v="BU"/>
    <n v="0"/>
    <m/>
    <n v="0"/>
    <n v="0"/>
    <n v="0"/>
    <n v="0"/>
    <s v="carta"/>
    <m/>
    <m/>
    <d v="2022-01-25T17:52:41"/>
    <s v="95.250.127.32"/>
    <n v="0"/>
  </r>
  <r>
    <n v="685"/>
    <s v="Villar Dora"/>
    <s v="M"/>
    <n v="80"/>
    <x v="1"/>
    <s v="CO"/>
    <s v="P"/>
    <n v="2"/>
    <m/>
    <m/>
    <m/>
    <s v="PE"/>
    <m/>
    <m/>
    <m/>
    <n v="1000"/>
    <s v="SI"/>
    <s v="SA"/>
    <s v="NO"/>
    <s v="NO"/>
    <s v="DI"/>
    <s v="NO"/>
    <s v="NO"/>
    <m/>
    <s v="NO"/>
    <m/>
    <s v="AT"/>
    <s v="NO"/>
    <s v="SC"/>
    <n v="0"/>
    <m/>
    <n v="0"/>
    <n v="0"/>
    <n v="0"/>
    <n v="0"/>
    <s v="carta"/>
    <m/>
    <m/>
    <d v="2022-01-25T17:55:02"/>
    <s v="95.250.127.32"/>
    <n v="500"/>
  </r>
  <r>
    <n v="688"/>
    <s v="Villar Dora"/>
    <s v="F"/>
    <n v="70"/>
    <x v="4"/>
    <s v="FN"/>
    <s v="P"/>
    <n v="2"/>
    <s v="OC"/>
    <m/>
    <m/>
    <s v="PE"/>
    <m/>
    <m/>
    <m/>
    <n v="4000"/>
    <s v="SI"/>
    <m/>
    <s v="SI"/>
    <s v="NO"/>
    <m/>
    <s v="SI"/>
    <s v="NO"/>
    <m/>
    <s v="NO"/>
    <m/>
    <s v="VE"/>
    <s v="AL"/>
    <s v="SU"/>
    <n v="2"/>
    <n v="0"/>
    <n v="0"/>
    <n v="1"/>
    <n v="1"/>
    <n v="0"/>
    <s v="carta"/>
    <m/>
    <m/>
    <d v="2022-01-25T17:57:13"/>
    <s v="95.250.127.32"/>
    <n v="0"/>
  </r>
  <r>
    <n v="691"/>
    <s v="Villar Dora"/>
    <s v="F"/>
    <n v="85"/>
    <x v="0"/>
    <s v="SO"/>
    <s v="P"/>
    <n v="1"/>
    <m/>
    <m/>
    <m/>
    <s v="PE"/>
    <m/>
    <m/>
    <m/>
    <n v="1000"/>
    <m/>
    <s v="CA"/>
    <s v="NO"/>
    <s v="NO"/>
    <m/>
    <s v="NO"/>
    <s v="NO"/>
    <m/>
    <s v="NO"/>
    <m/>
    <s v="AL"/>
    <s v="ME"/>
    <s v="SC"/>
    <m/>
    <m/>
    <m/>
    <m/>
    <m/>
    <m/>
    <s v="carta"/>
    <m/>
    <m/>
    <d v="2022-01-25T17:59:36"/>
    <s v="95.250.127.32"/>
    <n v="1000"/>
  </r>
  <r>
    <n v="694"/>
    <s v="Villar Dora"/>
    <s v="M"/>
    <n v="75"/>
    <x v="1"/>
    <s v="CO"/>
    <s v="P"/>
    <n v="2"/>
    <m/>
    <m/>
    <m/>
    <s v="PE"/>
    <m/>
    <m/>
    <m/>
    <n v="3500"/>
    <s v="SI"/>
    <m/>
    <s v="NO"/>
    <s v="NO"/>
    <m/>
    <m/>
    <s v="SI"/>
    <s v="ST"/>
    <s v="NO"/>
    <m/>
    <s v="VE"/>
    <s v="NO"/>
    <s v="BU"/>
    <n v="2"/>
    <m/>
    <n v="0"/>
    <n v="0"/>
    <n v="1"/>
    <n v="2"/>
    <s v="carta"/>
    <m/>
    <m/>
    <d v="2022-01-25T18:01:51"/>
    <s v="95.250.127.32"/>
    <n v="1750"/>
  </r>
  <r>
    <n v="696"/>
    <s v="Villar Dora"/>
    <s v="M"/>
    <n v="50"/>
    <x v="1"/>
    <s v="PA"/>
    <s v="P"/>
    <n v="2"/>
    <s v="OC"/>
    <m/>
    <m/>
    <s v="PE"/>
    <m/>
    <m/>
    <m/>
    <n v="3000"/>
    <s v="SI"/>
    <m/>
    <s v="SI"/>
    <s v="NO"/>
    <m/>
    <s v="SI"/>
    <s v="NO"/>
    <m/>
    <s v="NO"/>
    <m/>
    <m/>
    <s v="NO"/>
    <s v="BU"/>
    <n v="2"/>
    <n v="1"/>
    <n v="1"/>
    <n v="2"/>
    <n v="3"/>
    <n v="3"/>
    <s v="carta"/>
    <m/>
    <m/>
    <d v="2022-01-25T18:03:56"/>
    <s v="95.250.127.32"/>
    <n v="1500"/>
  </r>
  <r>
    <n v="697"/>
    <s v="Villar Dora"/>
    <s v="F"/>
    <n v="80"/>
    <x v="1"/>
    <s v="FN"/>
    <s v="P"/>
    <n v="2"/>
    <s v="OC"/>
    <m/>
    <m/>
    <s v="PE"/>
    <m/>
    <m/>
    <m/>
    <n v="3000"/>
    <s v="SI"/>
    <m/>
    <s v="SI"/>
    <s v="NO"/>
    <m/>
    <s v="SI"/>
    <s v="NO"/>
    <m/>
    <s v="NO"/>
    <m/>
    <m/>
    <s v="ME"/>
    <s v="BU"/>
    <n v="3"/>
    <n v="1"/>
    <n v="1"/>
    <m/>
    <n v="3"/>
    <n v="3"/>
    <s v="carta"/>
    <m/>
    <m/>
    <d v="2022-01-25T18:06:04"/>
    <s v="95.250.127.32"/>
    <n v="1500"/>
  </r>
  <r>
    <n v="699"/>
    <s v="Villar Dora"/>
    <s v="F"/>
    <n v="60"/>
    <x v="0"/>
    <s v="SO"/>
    <s v="A"/>
    <n v="1"/>
    <m/>
    <m/>
    <m/>
    <s v="PE"/>
    <m/>
    <m/>
    <m/>
    <n v="1500"/>
    <s v="SI"/>
    <m/>
    <m/>
    <s v="NO"/>
    <m/>
    <s v="SI"/>
    <s v="NO"/>
    <m/>
    <s v="NO"/>
    <m/>
    <s v="AT"/>
    <s v="NO"/>
    <s v="BU"/>
    <n v="0"/>
    <n v="0"/>
    <n v="0"/>
    <m/>
    <n v="1"/>
    <m/>
    <s v="carta"/>
    <m/>
    <m/>
    <d v="2022-01-25T18:08:04"/>
    <s v="95.250.127.32"/>
    <n v="1500"/>
  </r>
  <r>
    <n v="700"/>
    <s v="Villar Dora"/>
    <s v="F"/>
    <n v="70"/>
    <x v="0"/>
    <m/>
    <s v="P"/>
    <n v="1"/>
    <m/>
    <m/>
    <m/>
    <s v="PE"/>
    <m/>
    <m/>
    <m/>
    <n v="1000"/>
    <s v="SI"/>
    <m/>
    <s v="NO"/>
    <s v="NO"/>
    <m/>
    <s v="NO"/>
    <s v="NO"/>
    <m/>
    <s v="NO"/>
    <m/>
    <s v="VE"/>
    <s v="ME"/>
    <s v="SU"/>
    <n v="0"/>
    <m/>
    <n v="0"/>
    <n v="0"/>
    <n v="1"/>
    <n v="1"/>
    <s v="carta"/>
    <m/>
    <m/>
    <d v="2022-01-25T18:09:59"/>
    <s v="95.250.127.32"/>
    <n v="1000"/>
  </r>
  <r>
    <n v="702"/>
    <s v="Villar Dora"/>
    <s v="M"/>
    <n v="65"/>
    <x v="3"/>
    <s v="CO"/>
    <s v="P"/>
    <n v="3"/>
    <m/>
    <m/>
    <m/>
    <s v="PE"/>
    <m/>
    <m/>
    <m/>
    <n v="4000"/>
    <s v="SI"/>
    <m/>
    <s v="SI"/>
    <s v="NO"/>
    <m/>
    <s v="SI"/>
    <s v="NO"/>
    <m/>
    <s v="NO"/>
    <m/>
    <m/>
    <s v="NO"/>
    <s v="BU"/>
    <n v="2"/>
    <n v="2"/>
    <n v="0"/>
    <n v="1"/>
    <n v="2"/>
    <n v="1"/>
    <s v="carta"/>
    <m/>
    <m/>
    <d v="2022-01-25T18:11:56"/>
    <s v="95.250.127.32"/>
    <n v="1333.3333333333333"/>
  </r>
  <r>
    <n v="704"/>
    <s v="Villar Dora"/>
    <s v="F"/>
    <n v="60"/>
    <x v="3"/>
    <s v="CF"/>
    <s v="P"/>
    <n v="3"/>
    <s v="OC"/>
    <m/>
    <m/>
    <s v="PE"/>
    <m/>
    <m/>
    <m/>
    <n v="4000"/>
    <s v="SI"/>
    <m/>
    <s v="SI"/>
    <s v="NO"/>
    <m/>
    <s v="SI"/>
    <s v="NO"/>
    <m/>
    <s v="NO"/>
    <m/>
    <m/>
    <s v="PS"/>
    <s v="BU"/>
    <n v="2"/>
    <n v="0"/>
    <n v="0"/>
    <n v="1"/>
    <n v="2"/>
    <n v="1"/>
    <s v="carta"/>
    <m/>
    <m/>
    <d v="2022-01-25T18:14:06"/>
    <s v="95.250.127.32"/>
    <n v="1333.3333333333333"/>
  </r>
  <r>
    <n v="705"/>
    <s v="Villar Dora"/>
    <s v="M"/>
    <n v="65"/>
    <x v="1"/>
    <s v="CO"/>
    <s v="P"/>
    <m/>
    <m/>
    <m/>
    <m/>
    <s v="PE"/>
    <m/>
    <m/>
    <m/>
    <n v="1500"/>
    <s v="SI"/>
    <m/>
    <s v="SI"/>
    <s v="NO"/>
    <s v="BU"/>
    <s v="SI"/>
    <s v="NO"/>
    <m/>
    <s v="NO"/>
    <m/>
    <m/>
    <s v="NO"/>
    <s v="BU"/>
    <n v="2"/>
    <n v="0"/>
    <n v="0"/>
    <n v="0"/>
    <n v="1"/>
    <n v="0"/>
    <s v="carta"/>
    <m/>
    <m/>
    <d v="2022-01-25T18:16:12"/>
    <s v="95.250.127.32"/>
    <n v="750"/>
  </r>
  <r>
    <n v="707"/>
    <s v="Villar Dora"/>
    <s v="F"/>
    <n v="60"/>
    <x v="1"/>
    <s v="CO"/>
    <s v="P"/>
    <n v="2"/>
    <m/>
    <m/>
    <m/>
    <s v="PE"/>
    <m/>
    <m/>
    <m/>
    <n v="1500"/>
    <s v="SI"/>
    <m/>
    <s v="SI"/>
    <s v="NO"/>
    <s v="BU"/>
    <s v="SI"/>
    <s v="NO"/>
    <m/>
    <s v="NO"/>
    <m/>
    <m/>
    <s v="NO"/>
    <m/>
    <n v="2"/>
    <n v="0"/>
    <n v="0"/>
    <n v="0"/>
    <n v="2"/>
    <n v="0"/>
    <s v="carta"/>
    <m/>
    <m/>
    <d v="2022-01-25T18:18:16"/>
    <s v="95.250.127.32"/>
    <n v="750"/>
  </r>
  <r>
    <n v="708"/>
    <s v="Villar Dora"/>
    <s v="M"/>
    <n v="65"/>
    <x v="2"/>
    <s v="CF"/>
    <s v="P"/>
    <n v="3"/>
    <s v="OC"/>
    <s v="DI"/>
    <s v="FI"/>
    <s v="PE"/>
    <m/>
    <m/>
    <m/>
    <n v="3000"/>
    <s v="SI"/>
    <m/>
    <s v="SI"/>
    <s v="NO"/>
    <m/>
    <s v="SI"/>
    <s v="NO"/>
    <m/>
    <s v="NO"/>
    <m/>
    <s v="VE"/>
    <s v="ME"/>
    <s v="SU"/>
    <n v="0"/>
    <n v="0"/>
    <n v="0"/>
    <n v="0"/>
    <n v="1"/>
    <n v="0"/>
    <s v="carta"/>
    <m/>
    <m/>
    <d v="2022-01-25T18:20:56"/>
    <s v="95.250.127.32"/>
    <n v="750"/>
  </r>
  <r>
    <n v="710"/>
    <s v="Villar Dora"/>
    <m/>
    <n v="80"/>
    <x v="1"/>
    <s v="CO"/>
    <s v="P"/>
    <m/>
    <m/>
    <m/>
    <m/>
    <s v="PE"/>
    <m/>
    <m/>
    <m/>
    <n v="1500"/>
    <s v="SI"/>
    <m/>
    <s v="SI"/>
    <s v="NO"/>
    <m/>
    <s v="SI"/>
    <s v="NO"/>
    <m/>
    <s v="NO"/>
    <m/>
    <m/>
    <s v="ME"/>
    <s v="BU"/>
    <n v="2"/>
    <m/>
    <m/>
    <n v="2"/>
    <n v="2"/>
    <n v="2"/>
    <s v="carta"/>
    <m/>
    <m/>
    <d v="2022-01-25T18:22:44"/>
    <s v="95.250.127.32"/>
    <n v="750"/>
  </r>
  <r>
    <n v="712"/>
    <s v="Villar Dora"/>
    <s v="F"/>
    <n v="75"/>
    <x v="1"/>
    <s v="CO"/>
    <s v="P"/>
    <n v="2"/>
    <m/>
    <m/>
    <m/>
    <s v="PE"/>
    <m/>
    <m/>
    <m/>
    <n v="3500"/>
    <s v="SI"/>
    <m/>
    <s v="SI"/>
    <s v="NO"/>
    <m/>
    <s v="SI"/>
    <s v="NO"/>
    <m/>
    <s v="NO"/>
    <m/>
    <m/>
    <s v="NO"/>
    <s v="BU"/>
    <n v="2"/>
    <n v="1"/>
    <n v="0"/>
    <n v="1"/>
    <n v="2"/>
    <n v="0"/>
    <s v="carta"/>
    <m/>
    <m/>
    <d v="2022-01-25T18:26:33"/>
    <s v="95.250.127.32"/>
    <n v="1750"/>
  </r>
  <r>
    <n v="713"/>
    <s v="Villar Dora"/>
    <s v="M"/>
    <n v="75"/>
    <x v="1"/>
    <s v="CO"/>
    <s v="P"/>
    <n v="2"/>
    <m/>
    <m/>
    <m/>
    <s v="PE"/>
    <m/>
    <m/>
    <m/>
    <n v="3500"/>
    <s v="SI"/>
    <m/>
    <s v="SI"/>
    <s v="NO"/>
    <m/>
    <s v="SI"/>
    <s v="NO"/>
    <m/>
    <s v="NO"/>
    <m/>
    <m/>
    <s v="NO"/>
    <s v="SU"/>
    <n v="2"/>
    <n v="1"/>
    <n v="0"/>
    <n v="2"/>
    <n v="2"/>
    <n v="1"/>
    <s v="carta"/>
    <m/>
    <m/>
    <d v="2022-01-25T18:28:22"/>
    <s v="95.250.127.32"/>
    <n v="1750"/>
  </r>
  <r>
    <n v="714"/>
    <s v="Villar Dora"/>
    <s v="F"/>
    <n v="65"/>
    <x v="1"/>
    <s v="CO"/>
    <s v="P"/>
    <n v="2"/>
    <m/>
    <m/>
    <m/>
    <s v="PE"/>
    <m/>
    <m/>
    <m/>
    <n v="1500"/>
    <s v="SI"/>
    <m/>
    <s v="SI"/>
    <s v="SI"/>
    <s v="BU"/>
    <s v="SI"/>
    <s v="NO"/>
    <m/>
    <s v="NO"/>
    <m/>
    <s v="VE"/>
    <s v="NO"/>
    <s v="SC"/>
    <n v="1"/>
    <n v="0"/>
    <n v="0"/>
    <n v="0"/>
    <n v="0"/>
    <n v="0"/>
    <s v="carta"/>
    <m/>
    <m/>
    <d v="2022-01-25T18:30:42"/>
    <s v="95.250.127.32"/>
    <n v="750"/>
  </r>
  <r>
    <n v="716"/>
    <s v="Villar Dora"/>
    <s v="M"/>
    <n v="65"/>
    <x v="1"/>
    <s v="CO"/>
    <s v="P"/>
    <n v="2"/>
    <m/>
    <m/>
    <m/>
    <s v="PE"/>
    <m/>
    <m/>
    <m/>
    <n v="2000"/>
    <s v="SI"/>
    <m/>
    <s v="SI"/>
    <s v="NO"/>
    <m/>
    <s v="SI"/>
    <s v="NO"/>
    <m/>
    <s v="NO"/>
    <m/>
    <s v="VE"/>
    <s v="NO"/>
    <s v="SU"/>
    <n v="0"/>
    <m/>
    <n v="0"/>
    <n v="0"/>
    <n v="0"/>
    <n v="0"/>
    <s v="carta"/>
    <m/>
    <m/>
    <d v="2022-01-25T18:32:37"/>
    <s v="95.250.127.32"/>
    <n v="1000"/>
  </r>
  <r>
    <n v="717"/>
    <s v="Villar Dora"/>
    <s v="M"/>
    <n v="85"/>
    <x v="4"/>
    <s v="CO"/>
    <s v="P"/>
    <m/>
    <m/>
    <m/>
    <m/>
    <s v="PE"/>
    <m/>
    <m/>
    <m/>
    <n v="2500"/>
    <s v="SI"/>
    <s v="CA"/>
    <s v="SI"/>
    <s v="SI"/>
    <m/>
    <s v="SI"/>
    <s v="NO"/>
    <m/>
    <s v="NO"/>
    <m/>
    <s v="VE"/>
    <s v="NO"/>
    <s v="BU"/>
    <n v="2"/>
    <m/>
    <n v="0"/>
    <n v="0"/>
    <n v="1"/>
    <n v="0"/>
    <s v="carta"/>
    <m/>
    <m/>
    <d v="2022-01-25T18:34:49"/>
    <s v="95.250.127.32"/>
    <n v="0"/>
  </r>
  <r>
    <n v="718"/>
    <s v="Villar Dora"/>
    <s v="F"/>
    <n v="85"/>
    <x v="1"/>
    <s v="CO"/>
    <s v="P"/>
    <n v="2"/>
    <m/>
    <m/>
    <m/>
    <s v="PE"/>
    <m/>
    <m/>
    <m/>
    <n v="3500"/>
    <s v="SI"/>
    <s v="CA"/>
    <s v="NO"/>
    <m/>
    <m/>
    <m/>
    <s v="NO"/>
    <m/>
    <s v="NO"/>
    <m/>
    <s v="AT"/>
    <s v="NO"/>
    <s v="BU"/>
    <n v="2"/>
    <m/>
    <n v="0"/>
    <m/>
    <n v="1"/>
    <n v="0"/>
    <s v="carta"/>
    <m/>
    <m/>
    <d v="2022-01-25T18:37:45"/>
    <s v="95.250.127.32"/>
    <n v="1750"/>
  </r>
  <r>
    <n v="720"/>
    <s v="Villar Dora"/>
    <s v="M"/>
    <n v="70"/>
    <x v="1"/>
    <s v="CO"/>
    <s v="P"/>
    <m/>
    <m/>
    <m/>
    <m/>
    <s v="PE"/>
    <m/>
    <m/>
    <m/>
    <n v="3000"/>
    <s v="SI"/>
    <m/>
    <s v="SI"/>
    <s v="NO"/>
    <m/>
    <s v="SI"/>
    <m/>
    <m/>
    <s v="NO"/>
    <m/>
    <m/>
    <s v="ME"/>
    <s v="BU"/>
    <n v="0"/>
    <n v="1"/>
    <n v="1"/>
    <n v="1"/>
    <n v="1"/>
    <n v="1"/>
    <s v="carta"/>
    <m/>
    <m/>
    <d v="2022-01-25T18:39:57"/>
    <s v="95.250.127.32"/>
    <n v="1500"/>
  </r>
  <r>
    <n v="721"/>
    <s v="Villar Dora"/>
    <s v="F"/>
    <n v="75"/>
    <x v="1"/>
    <s v="CO"/>
    <s v="P"/>
    <n v="2"/>
    <m/>
    <m/>
    <m/>
    <s v="PE"/>
    <m/>
    <m/>
    <m/>
    <n v="3000"/>
    <s v="SI"/>
    <m/>
    <s v="SI"/>
    <s v="NO"/>
    <m/>
    <s v="SI"/>
    <s v="NO"/>
    <m/>
    <s v="NO"/>
    <m/>
    <m/>
    <s v="ME"/>
    <s v="BU"/>
    <n v="0"/>
    <n v="1"/>
    <m/>
    <n v="1"/>
    <n v="1"/>
    <n v="1"/>
    <s v="carta"/>
    <m/>
    <m/>
    <d v="2022-01-25T18:41:47"/>
    <s v="95.250.127.32"/>
    <n v="1500"/>
  </r>
  <r>
    <n v="723"/>
    <s v="Villar Dora"/>
    <s v="M"/>
    <n v="50"/>
    <x v="2"/>
    <s v="CF"/>
    <s v="P"/>
    <n v="2"/>
    <m/>
    <m/>
    <s v="FI"/>
    <m/>
    <m/>
    <m/>
    <m/>
    <n v="3000"/>
    <s v="SI"/>
    <m/>
    <s v="SI"/>
    <s v="NO"/>
    <m/>
    <s v="SI"/>
    <s v="NO"/>
    <m/>
    <s v="NO"/>
    <m/>
    <s v="VE"/>
    <s v="NO"/>
    <s v="BU"/>
    <n v="3"/>
    <n v="0"/>
    <n v="0"/>
    <n v="0"/>
    <n v="3"/>
    <n v="2"/>
    <s v="carta"/>
    <m/>
    <m/>
    <d v="2022-01-25T18:43:53"/>
    <s v="95.250.127.32"/>
    <n v="750"/>
  </r>
  <r>
    <n v="725"/>
    <s v="Villar Dora"/>
    <s v="F"/>
    <n v="50"/>
    <x v="2"/>
    <s v="CF"/>
    <s v="P"/>
    <n v="2"/>
    <s v="OC"/>
    <m/>
    <m/>
    <s v="PE"/>
    <m/>
    <m/>
    <m/>
    <n v="4000"/>
    <s v="SI"/>
    <m/>
    <s v="SI"/>
    <s v="NO"/>
    <m/>
    <s v="SI"/>
    <s v="NO"/>
    <m/>
    <s v="NO"/>
    <m/>
    <s v="VE"/>
    <s v="NO"/>
    <s v="SU"/>
    <m/>
    <m/>
    <m/>
    <m/>
    <m/>
    <n v="0"/>
    <s v="carta"/>
    <m/>
    <m/>
    <d v="2022-01-25T18:45:45"/>
    <s v="95.250.127.32"/>
    <n v="1000"/>
  </r>
  <r>
    <n v="726"/>
    <s v="Villar Dora"/>
    <s v="M"/>
    <n v="50"/>
    <x v="4"/>
    <s v="CF"/>
    <s v="P"/>
    <n v="2"/>
    <s v="OC"/>
    <m/>
    <s v="FI"/>
    <m/>
    <m/>
    <m/>
    <m/>
    <n v="4000"/>
    <s v="SI"/>
    <m/>
    <s v="SI"/>
    <s v="NO"/>
    <m/>
    <s v="SI"/>
    <s v="NO"/>
    <m/>
    <m/>
    <m/>
    <s v="VE"/>
    <s v="NO"/>
    <s v="SU"/>
    <m/>
    <m/>
    <m/>
    <m/>
    <m/>
    <n v="0"/>
    <s v="carta"/>
    <m/>
    <m/>
    <d v="2022-01-25T18:47:31"/>
    <s v="95.250.127.32"/>
    <n v="0"/>
  </r>
  <r>
    <n v="727"/>
    <s v="Villar Dora"/>
    <s v="M"/>
    <n v="80"/>
    <x v="4"/>
    <s v="CO"/>
    <m/>
    <n v="1"/>
    <m/>
    <m/>
    <m/>
    <m/>
    <m/>
    <m/>
    <m/>
    <n v="3000"/>
    <s v="SI"/>
    <m/>
    <s v="SI"/>
    <s v="NO"/>
    <m/>
    <s v="SI"/>
    <s v="NO"/>
    <m/>
    <s v="NO"/>
    <m/>
    <m/>
    <s v="ME"/>
    <s v="BU"/>
    <n v="3"/>
    <m/>
    <n v="2"/>
    <n v="0"/>
    <n v="1"/>
    <n v="1"/>
    <s v="carta"/>
    <m/>
    <m/>
    <d v="2022-01-25T18:49:42"/>
    <s v="95.250.127.32"/>
    <n v="0"/>
  </r>
  <r>
    <n v="728"/>
    <s v="Villar Dora"/>
    <s v="M"/>
    <m/>
    <x v="0"/>
    <s v="SO"/>
    <s v="P"/>
    <n v="1"/>
    <m/>
    <m/>
    <m/>
    <s v="PE"/>
    <m/>
    <m/>
    <m/>
    <n v="2000"/>
    <s v="SI"/>
    <m/>
    <s v="SI"/>
    <s v="NO"/>
    <m/>
    <s v="SI"/>
    <s v="NO"/>
    <m/>
    <s v="NO"/>
    <m/>
    <m/>
    <s v="NO"/>
    <s v="SU"/>
    <n v="1"/>
    <m/>
    <n v="0"/>
    <n v="0"/>
    <n v="1"/>
    <n v="0"/>
    <s v="carta"/>
    <m/>
    <m/>
    <d v="2022-01-25T18:51:30"/>
    <s v="95.250.127.32"/>
    <n v="2000"/>
  </r>
  <r>
    <n v="730"/>
    <s v="Villar Dora"/>
    <s v="M"/>
    <n v="60"/>
    <x v="1"/>
    <s v="CO"/>
    <s v="P"/>
    <n v="1"/>
    <m/>
    <m/>
    <m/>
    <s v="PE"/>
    <m/>
    <m/>
    <m/>
    <n v="1500"/>
    <s v="NO"/>
    <s v="CA"/>
    <s v="NO"/>
    <s v="NO"/>
    <m/>
    <s v="NO"/>
    <s v="NO"/>
    <m/>
    <s v="NO"/>
    <m/>
    <m/>
    <s v="NO"/>
    <s v="SU"/>
    <n v="0"/>
    <n v="0"/>
    <n v="0"/>
    <n v="0"/>
    <n v="0"/>
    <n v="0"/>
    <s v="carta"/>
    <m/>
    <m/>
    <d v="2022-01-25T18:53:47"/>
    <s v="95.250.127.32"/>
    <n v="750"/>
  </r>
  <r>
    <n v="732"/>
    <s v="Villar Dora"/>
    <s v="F"/>
    <n v="60"/>
    <x v="1"/>
    <s v="CO"/>
    <s v="P"/>
    <n v="1"/>
    <m/>
    <m/>
    <m/>
    <s v="PE"/>
    <m/>
    <m/>
    <m/>
    <n v="1500"/>
    <s v="NO"/>
    <s v="CA"/>
    <s v="NO"/>
    <s v="NO"/>
    <m/>
    <s v="NO"/>
    <s v="NO"/>
    <m/>
    <s v="NO"/>
    <m/>
    <s v="VE"/>
    <s v="NO"/>
    <s v="BU"/>
    <n v="0"/>
    <n v="0"/>
    <n v="0"/>
    <n v="0"/>
    <n v="0"/>
    <n v="0"/>
    <s v="carta"/>
    <m/>
    <m/>
    <d v="2022-01-25T18:55:53"/>
    <s v="95.250.127.32"/>
    <n v="750"/>
  </r>
  <r>
    <n v="734"/>
    <s v="Villar Dora"/>
    <s v="M"/>
    <n v="65"/>
    <x v="0"/>
    <s v="SO"/>
    <s v="P"/>
    <m/>
    <m/>
    <m/>
    <m/>
    <s v="PE"/>
    <m/>
    <m/>
    <m/>
    <n v="1500"/>
    <s v="SI"/>
    <m/>
    <s v="NO"/>
    <s v="NO"/>
    <m/>
    <s v="SI"/>
    <s v="NO"/>
    <m/>
    <s v="NO"/>
    <m/>
    <m/>
    <s v="ME"/>
    <s v="SU"/>
    <n v="2"/>
    <n v="1"/>
    <n v="0"/>
    <n v="1"/>
    <m/>
    <n v="1"/>
    <s v="carta"/>
    <m/>
    <m/>
    <d v="2022-01-25T18:57:54"/>
    <s v="95.250.127.32"/>
    <n v="1500"/>
  </r>
  <r>
    <n v="735"/>
    <s v="Villar Dora"/>
    <s v="F"/>
    <n v="85"/>
    <x v="1"/>
    <s v="PA"/>
    <s v="P"/>
    <n v="2"/>
    <s v="OC"/>
    <m/>
    <m/>
    <s v="PE"/>
    <m/>
    <m/>
    <m/>
    <n v="2000"/>
    <s v="SI"/>
    <m/>
    <s v="SI"/>
    <s v="NO"/>
    <m/>
    <s v="SI"/>
    <s v="NO"/>
    <m/>
    <s v="NO"/>
    <m/>
    <s v="AT"/>
    <s v="ME"/>
    <s v="SC"/>
    <n v="1"/>
    <m/>
    <n v="1"/>
    <n v="1"/>
    <n v="1"/>
    <n v="1"/>
    <s v="carta"/>
    <m/>
    <m/>
    <d v="2022-01-25T18:59:59"/>
    <s v="95.250.127.32"/>
    <n v="1000"/>
  </r>
  <r>
    <n v="737"/>
    <s v="Villar Dora"/>
    <s v="M"/>
    <n v="65"/>
    <x v="1"/>
    <s v="PA"/>
    <s v="P"/>
    <n v="2"/>
    <s v="OC"/>
    <m/>
    <m/>
    <s v="PE"/>
    <m/>
    <m/>
    <m/>
    <n v="2000"/>
    <s v="SI"/>
    <m/>
    <s v="SI"/>
    <s v="NO"/>
    <m/>
    <s v="SI"/>
    <s v="NO"/>
    <m/>
    <s v="NO"/>
    <m/>
    <s v="AT"/>
    <s v="ME"/>
    <s v="SC"/>
    <n v="2"/>
    <n v="1"/>
    <m/>
    <n v="1"/>
    <m/>
    <n v="1"/>
    <s v="carta"/>
    <m/>
    <m/>
    <d v="2022-01-25T19:02:02"/>
    <s v="95.250.127.32"/>
    <n v="1000"/>
  </r>
  <r>
    <n v="739"/>
    <s v="Villar Dora"/>
    <s v="M"/>
    <n v="75"/>
    <x v="0"/>
    <s v="SO"/>
    <s v="A"/>
    <n v="1"/>
    <m/>
    <m/>
    <m/>
    <s v="PE"/>
    <m/>
    <m/>
    <m/>
    <n v="2000"/>
    <s v="SI"/>
    <m/>
    <s v="SI"/>
    <s v="NO"/>
    <m/>
    <s v="NO"/>
    <s v="NO"/>
    <m/>
    <s v="SI"/>
    <s v="BA"/>
    <s v="AT"/>
    <s v="NO"/>
    <s v="BU"/>
    <n v="2"/>
    <m/>
    <n v="0"/>
    <n v="1"/>
    <n v="1"/>
    <n v="1"/>
    <s v="carta"/>
    <m/>
    <m/>
    <d v="2022-01-25T19:04:09"/>
    <s v="95.250.127.32"/>
    <n v="2000"/>
  </r>
  <r>
    <n v="740"/>
    <s v="Villar Dora"/>
    <s v="M"/>
    <n v="80"/>
    <x v="1"/>
    <s v="CO"/>
    <s v="P"/>
    <m/>
    <m/>
    <m/>
    <m/>
    <s v="PE"/>
    <m/>
    <m/>
    <m/>
    <n v="1500"/>
    <s v="SI"/>
    <s v="CA"/>
    <s v="SI"/>
    <m/>
    <m/>
    <s v="SI"/>
    <s v="NO"/>
    <m/>
    <s v="NO"/>
    <m/>
    <m/>
    <s v="NO"/>
    <s v="MB"/>
    <n v="1"/>
    <m/>
    <n v="0"/>
    <n v="1"/>
    <n v="1"/>
    <n v="1"/>
    <s v="carta"/>
    <m/>
    <m/>
    <d v="2022-01-25T19:06:09"/>
    <s v="95.250.127.32"/>
    <n v="750"/>
  </r>
  <r>
    <n v="742"/>
    <s v="Villar Dora"/>
    <s v="F"/>
    <n v="75"/>
    <x v="1"/>
    <s v="CO"/>
    <s v="P"/>
    <n v="1"/>
    <m/>
    <m/>
    <m/>
    <s v="PE"/>
    <m/>
    <m/>
    <m/>
    <n v="1500"/>
    <s v="SI"/>
    <s v="CA"/>
    <s v="SI"/>
    <m/>
    <m/>
    <s v="NO"/>
    <m/>
    <m/>
    <s v="NO"/>
    <m/>
    <s v="VE"/>
    <s v="NO"/>
    <s v="MB"/>
    <n v="1"/>
    <m/>
    <m/>
    <m/>
    <n v="1"/>
    <n v="1"/>
    <s v="carta"/>
    <m/>
    <m/>
    <d v="2022-01-25T19:07:59"/>
    <s v="95.250.127.32"/>
    <n v="750"/>
  </r>
  <r>
    <n v="743"/>
    <s v="Villar Dora"/>
    <s v="M"/>
    <n v="60"/>
    <x v="2"/>
    <s v="CF"/>
    <s v="P"/>
    <n v="1"/>
    <m/>
    <s v="DI"/>
    <s v="FI"/>
    <m/>
    <m/>
    <m/>
    <m/>
    <n v="1500"/>
    <s v="NO"/>
    <s v="CA"/>
    <s v="NO"/>
    <s v="SI"/>
    <s v="DI"/>
    <s v="NO"/>
    <s v="NO"/>
    <m/>
    <s v="NO"/>
    <m/>
    <s v="VE"/>
    <s v="ME"/>
    <s v="SU"/>
    <n v="1"/>
    <m/>
    <n v="0"/>
    <n v="1"/>
    <n v="1"/>
    <n v="1"/>
    <s v="carta"/>
    <m/>
    <m/>
    <d v="2022-01-25T19:10:25"/>
    <s v="95.250.127.32"/>
    <n v="375"/>
  </r>
  <r>
    <n v="745"/>
    <s v="Villar Dora"/>
    <s v="M"/>
    <n v="60"/>
    <x v="1"/>
    <s v="CO"/>
    <s v="P"/>
    <n v="2"/>
    <m/>
    <m/>
    <m/>
    <s v="PE"/>
    <m/>
    <m/>
    <m/>
    <n v="4000"/>
    <s v="SI"/>
    <m/>
    <s v="SI"/>
    <s v="SI"/>
    <s v="BU"/>
    <s v="SI"/>
    <s v="NO"/>
    <m/>
    <s v="NO"/>
    <m/>
    <m/>
    <s v="ME"/>
    <s v="SC"/>
    <n v="0"/>
    <n v="0"/>
    <n v="0"/>
    <n v="0"/>
    <n v="1"/>
    <n v="1"/>
    <s v="carta"/>
    <m/>
    <m/>
    <d v="2022-01-25T19:12:15"/>
    <s v="95.250.127.32"/>
    <n v="2000"/>
  </r>
  <r>
    <n v="747"/>
    <s v="Villar Dora"/>
    <s v="F"/>
    <n v="55"/>
    <x v="1"/>
    <s v="CO"/>
    <s v="P"/>
    <n v="2"/>
    <m/>
    <m/>
    <m/>
    <s v="PE"/>
    <m/>
    <m/>
    <m/>
    <n v="4000"/>
    <s v="SI"/>
    <m/>
    <s v="SI"/>
    <s v="SI"/>
    <s v="BU"/>
    <s v="SI"/>
    <s v="NO"/>
    <m/>
    <m/>
    <m/>
    <m/>
    <s v="ME"/>
    <s v="SC"/>
    <n v="1"/>
    <m/>
    <n v="0"/>
    <n v="1"/>
    <n v="1"/>
    <n v="1"/>
    <s v="carta"/>
    <m/>
    <m/>
    <d v="2022-01-25T19:14:10"/>
    <s v="95.250.127.32"/>
    <n v="2000"/>
  </r>
  <r>
    <n v="748"/>
    <s v="Villar Dora"/>
    <s v="M"/>
    <n v="75"/>
    <x v="1"/>
    <s v="CO"/>
    <s v="P"/>
    <m/>
    <m/>
    <m/>
    <m/>
    <s v="PE"/>
    <m/>
    <m/>
    <m/>
    <n v="2000"/>
    <s v="SI"/>
    <m/>
    <s v="SI"/>
    <m/>
    <m/>
    <s v="NO"/>
    <m/>
    <m/>
    <s v="NO"/>
    <m/>
    <s v="VE"/>
    <m/>
    <s v="SU"/>
    <n v="2"/>
    <n v="0"/>
    <m/>
    <n v="0"/>
    <n v="0"/>
    <n v="1"/>
    <s v="carta"/>
    <m/>
    <m/>
    <d v="2022-01-25T19:16:09"/>
    <s v="95.250.127.32"/>
    <n v="1000"/>
  </r>
  <r>
    <n v="753"/>
    <s v="Villar Dora"/>
    <s v="F"/>
    <n v="75"/>
    <x v="1"/>
    <s v="CO"/>
    <s v="P"/>
    <n v="2"/>
    <m/>
    <m/>
    <m/>
    <s v="PE"/>
    <m/>
    <m/>
    <m/>
    <n v="1000"/>
    <s v="SI"/>
    <m/>
    <s v="SI"/>
    <s v="NO"/>
    <m/>
    <s v="NO"/>
    <s v="NO"/>
    <m/>
    <s v="NO"/>
    <m/>
    <s v="VE"/>
    <m/>
    <s v="SU"/>
    <n v="2"/>
    <m/>
    <m/>
    <n v="0"/>
    <m/>
    <m/>
    <s v="carta"/>
    <m/>
    <m/>
    <d v="2022-01-25T19:48:21"/>
    <s v="95.250.127.32"/>
    <n v="500"/>
  </r>
  <r>
    <n v="754"/>
    <s v="Villar Dora"/>
    <m/>
    <n v="70"/>
    <x v="1"/>
    <s v="CO"/>
    <s v="P"/>
    <n v="2"/>
    <m/>
    <m/>
    <m/>
    <s v="PE"/>
    <m/>
    <m/>
    <m/>
    <n v="2500"/>
    <s v="NO"/>
    <s v="CA"/>
    <s v="NO"/>
    <s v="NO"/>
    <m/>
    <s v="SI"/>
    <s v="NO"/>
    <m/>
    <s v="NO"/>
    <m/>
    <s v="VE"/>
    <s v="ME"/>
    <s v="BU"/>
    <n v="2"/>
    <n v="2"/>
    <n v="0"/>
    <n v="1"/>
    <n v="3"/>
    <n v="2"/>
    <s v="carta"/>
    <m/>
    <m/>
    <d v="2022-01-25T19:51:32"/>
    <s v="95.250.127.32"/>
    <n v="1250"/>
  </r>
  <r>
    <n v="755"/>
    <s v="Villar Dora"/>
    <m/>
    <n v="65"/>
    <x v="4"/>
    <s v="CO"/>
    <s v="P"/>
    <n v="2"/>
    <m/>
    <m/>
    <m/>
    <s v="PE"/>
    <m/>
    <m/>
    <m/>
    <n v="2500"/>
    <s v="NO"/>
    <s v="CA"/>
    <s v="NO"/>
    <s v="NO"/>
    <m/>
    <s v="SI"/>
    <s v="NO"/>
    <m/>
    <s v="NO"/>
    <m/>
    <s v="VE"/>
    <s v="ME"/>
    <s v="BU"/>
    <n v="3"/>
    <n v="2"/>
    <n v="0"/>
    <n v="1"/>
    <n v="3"/>
    <n v="2"/>
    <s v="carta"/>
    <m/>
    <m/>
    <d v="2022-01-25T19:54:06"/>
    <s v="95.250.127.32"/>
    <n v="0"/>
  </r>
  <r>
    <n v="756"/>
    <s v="Villar Dora"/>
    <s v="F"/>
    <n v="50"/>
    <x v="1"/>
    <s v="FN"/>
    <s v="P"/>
    <n v="2"/>
    <s v="OC"/>
    <m/>
    <m/>
    <m/>
    <m/>
    <m/>
    <m/>
    <n v="2000"/>
    <s v="SI"/>
    <m/>
    <s v="SI"/>
    <s v="SI"/>
    <s v="BU"/>
    <s v="SI"/>
    <m/>
    <s v="ST"/>
    <s v="NO"/>
    <m/>
    <m/>
    <s v="NO"/>
    <s v="SC"/>
    <n v="0"/>
    <m/>
    <n v="0"/>
    <n v="0"/>
    <n v="0"/>
    <n v="0"/>
    <s v="carta"/>
    <m/>
    <m/>
    <d v="2022-01-25T19:56:16"/>
    <s v="95.250.127.32"/>
    <n v="1000"/>
  </r>
  <r>
    <n v="757"/>
    <s v="Villar Dora"/>
    <s v="M"/>
    <m/>
    <x v="4"/>
    <s v="CO"/>
    <s v="P"/>
    <m/>
    <m/>
    <m/>
    <m/>
    <s v="PE"/>
    <m/>
    <m/>
    <m/>
    <n v="1000"/>
    <s v="SI"/>
    <s v="CA"/>
    <s v="NO"/>
    <s v="NO"/>
    <m/>
    <s v="NO"/>
    <s v="NO"/>
    <m/>
    <s v="NO"/>
    <m/>
    <s v="VE"/>
    <s v="ME"/>
    <s v="SC"/>
    <n v="1"/>
    <m/>
    <n v="0"/>
    <n v="0"/>
    <n v="1"/>
    <m/>
    <s v="carta"/>
    <m/>
    <m/>
    <d v="2022-01-25T19:58:13"/>
    <s v="95.250.127.32"/>
    <n v="0"/>
  </r>
  <r>
    <n v="758"/>
    <s v="Villar Dora"/>
    <s v="F"/>
    <m/>
    <x v="4"/>
    <s v="CO"/>
    <s v="P"/>
    <m/>
    <m/>
    <m/>
    <m/>
    <s v="PE"/>
    <m/>
    <m/>
    <m/>
    <n v="1000"/>
    <s v="SI"/>
    <s v="SA"/>
    <s v="NO"/>
    <s v="NO"/>
    <s v="DI"/>
    <s v="NO"/>
    <s v="NO"/>
    <m/>
    <s v="NO"/>
    <m/>
    <s v="VE"/>
    <s v="ME"/>
    <s v="SC"/>
    <n v="1"/>
    <m/>
    <n v="0"/>
    <n v="0"/>
    <n v="1"/>
    <m/>
    <s v="carta"/>
    <m/>
    <m/>
    <d v="2022-01-25T20:00:09"/>
    <s v="95.250.127.32"/>
    <n v="0"/>
  </r>
  <r>
    <n v="759"/>
    <s v="Villar Dora"/>
    <s v="F"/>
    <n v="85"/>
    <x v="4"/>
    <s v="SO"/>
    <s v="P"/>
    <m/>
    <m/>
    <m/>
    <m/>
    <m/>
    <m/>
    <m/>
    <m/>
    <n v="1000"/>
    <s v="SI"/>
    <m/>
    <s v="NO"/>
    <s v="NO"/>
    <m/>
    <m/>
    <s v="NO"/>
    <m/>
    <s v="NO"/>
    <m/>
    <s v="VE"/>
    <s v="ME"/>
    <s v="BU"/>
    <n v="1"/>
    <n v="0"/>
    <n v="0"/>
    <n v="0"/>
    <n v="1"/>
    <n v="1"/>
    <s v="carta"/>
    <m/>
    <m/>
    <d v="2022-01-25T20:01:52"/>
    <s v="95.250.127.32"/>
    <n v="0"/>
  </r>
  <r>
    <n v="760"/>
    <s v="Villar Dora"/>
    <s v="M"/>
    <n v="70"/>
    <x v="1"/>
    <s v="CO"/>
    <s v="P"/>
    <n v="2"/>
    <m/>
    <m/>
    <m/>
    <s v="PE"/>
    <m/>
    <m/>
    <m/>
    <n v="3500"/>
    <s v="SI"/>
    <m/>
    <s v="SI"/>
    <s v="NO"/>
    <m/>
    <s v="SI"/>
    <s v="NO"/>
    <m/>
    <s v="NO"/>
    <m/>
    <m/>
    <s v="ME"/>
    <s v="SU"/>
    <n v="1"/>
    <n v="0"/>
    <n v="0"/>
    <n v="1"/>
    <n v="1"/>
    <n v="1"/>
    <s v="carta"/>
    <m/>
    <m/>
    <d v="2022-01-25T20:03:30"/>
    <s v="95.250.127.32"/>
    <n v="1750"/>
  </r>
  <r>
    <n v="761"/>
    <s v="Villar Dora"/>
    <s v="F"/>
    <n v="65"/>
    <x v="1"/>
    <s v="CO"/>
    <s v="P"/>
    <n v="2"/>
    <m/>
    <m/>
    <m/>
    <s v="PE"/>
    <m/>
    <m/>
    <m/>
    <n v="3500"/>
    <s v="SI"/>
    <m/>
    <s v="SI"/>
    <s v="NO"/>
    <m/>
    <s v="NO"/>
    <m/>
    <m/>
    <s v="NO"/>
    <m/>
    <m/>
    <s v="ME"/>
    <s v="SU"/>
    <n v="1"/>
    <n v="0"/>
    <n v="0"/>
    <n v="1"/>
    <n v="1"/>
    <n v="1"/>
    <s v="carta"/>
    <m/>
    <m/>
    <d v="2022-01-25T20:05:35"/>
    <s v="95.250.127.32"/>
    <n v="1750"/>
  </r>
  <r>
    <n v="762"/>
    <s v="Villar Dora"/>
    <s v="F"/>
    <n v="50"/>
    <x v="1"/>
    <s v="SO"/>
    <s v="A"/>
    <n v="1"/>
    <m/>
    <m/>
    <m/>
    <m/>
    <m/>
    <m/>
    <m/>
    <n v="1000"/>
    <s v="SI"/>
    <s v="AF"/>
    <m/>
    <s v="NO"/>
    <m/>
    <s v="SI"/>
    <s v="NO"/>
    <m/>
    <s v="NO"/>
    <m/>
    <s v="VE"/>
    <s v="NO"/>
    <s v="BU"/>
    <n v="1"/>
    <n v="0"/>
    <n v="1"/>
    <n v="1"/>
    <n v="1"/>
    <n v="1"/>
    <s v="carta"/>
    <m/>
    <m/>
    <d v="2022-01-25T20:07:57"/>
    <s v="95.250.127.32"/>
    <n v="500"/>
  </r>
  <r>
    <n v="763"/>
    <s v="Villar Dora"/>
    <s v="M"/>
    <n v="60"/>
    <x v="2"/>
    <s v="PA"/>
    <s v="A"/>
    <n v="1"/>
    <s v="OC"/>
    <m/>
    <m/>
    <m/>
    <m/>
    <m/>
    <m/>
    <n v="1500"/>
    <s v="NO"/>
    <s v="SA"/>
    <s v="NO"/>
    <s v="SI"/>
    <s v="DI"/>
    <s v="NO"/>
    <s v="NO"/>
    <m/>
    <s v="SI"/>
    <s v="FA"/>
    <s v="AL"/>
    <s v="NO"/>
    <s v="BU"/>
    <n v="2"/>
    <n v="1"/>
    <n v="2"/>
    <n v="1"/>
    <n v="1"/>
    <n v="2"/>
    <s v="carta"/>
    <m/>
    <m/>
    <d v="2022-01-25T20:10:32"/>
    <s v="95.250.127.32"/>
    <n v="375"/>
  </r>
  <r>
    <n v="764"/>
    <s v="Villar Dora"/>
    <s v="M"/>
    <n v="65"/>
    <x v="1"/>
    <s v="CO"/>
    <s v="P"/>
    <n v="2"/>
    <s v="OC"/>
    <m/>
    <m/>
    <s v="PE"/>
    <m/>
    <m/>
    <m/>
    <n v="4000"/>
    <s v="SI"/>
    <m/>
    <s v="SI"/>
    <s v="NO"/>
    <m/>
    <s v="SI"/>
    <s v="NO"/>
    <m/>
    <s v="NO"/>
    <m/>
    <m/>
    <s v="NO"/>
    <s v="BU"/>
    <n v="2"/>
    <m/>
    <n v="0"/>
    <n v="0"/>
    <n v="1"/>
    <n v="1"/>
    <s v="carta"/>
    <m/>
    <m/>
    <d v="2022-01-25T20:12:14"/>
    <s v="95.250.127.32"/>
    <n v="2000"/>
  </r>
  <r>
    <n v="765"/>
    <s v="Villar Dora"/>
    <s v="F"/>
    <n v="60"/>
    <x v="2"/>
    <s v="CF"/>
    <s v="A"/>
    <n v="1"/>
    <m/>
    <m/>
    <m/>
    <m/>
    <m/>
    <m/>
    <m/>
    <n v="1500"/>
    <s v="NO"/>
    <s v="SA"/>
    <s v="NO"/>
    <s v="SI"/>
    <s v="DI"/>
    <s v="NO"/>
    <s v="NO"/>
    <m/>
    <s v="SI"/>
    <s v="FA"/>
    <s v="AL"/>
    <s v="NO"/>
    <s v="BU"/>
    <n v="1"/>
    <n v="1"/>
    <n v="1"/>
    <n v="1"/>
    <n v="1"/>
    <n v="1"/>
    <s v="carta"/>
    <m/>
    <m/>
    <d v="2022-01-25T20:14:12"/>
    <s v="95.250.127.32"/>
    <n v="375"/>
  </r>
  <r>
    <n v="766"/>
    <s v="Villar Dora"/>
    <s v="M"/>
    <n v="55"/>
    <x v="1"/>
    <s v="AM"/>
    <s v="A"/>
    <n v="1"/>
    <s v="OC"/>
    <s v="DI"/>
    <m/>
    <m/>
    <m/>
    <m/>
    <m/>
    <n v="1500"/>
    <s v="NO"/>
    <s v="AL"/>
    <s v="NO"/>
    <s v="NO"/>
    <m/>
    <s v="NO"/>
    <s v="SI"/>
    <s v="ST"/>
    <s v="SI"/>
    <s v="FA"/>
    <s v="VE"/>
    <s v="NO"/>
    <s v="SU"/>
    <n v="0"/>
    <n v="0"/>
    <m/>
    <n v="0"/>
    <m/>
    <n v="1"/>
    <s v="carta"/>
    <m/>
    <m/>
    <d v="2022-01-25T20:16:30"/>
    <s v="95.250.127.32"/>
    <n v="750"/>
  </r>
  <r>
    <n v="767"/>
    <s v="Villar Dora"/>
    <s v="F"/>
    <n v="70"/>
    <x v="3"/>
    <s v="CF"/>
    <s v="P"/>
    <n v="1"/>
    <m/>
    <s v="DI"/>
    <m/>
    <s v="PE"/>
    <m/>
    <m/>
    <m/>
    <n v="2000"/>
    <s v="SI"/>
    <m/>
    <s v="NO"/>
    <s v="NO"/>
    <m/>
    <s v="NO"/>
    <s v="NO"/>
    <m/>
    <s v="NO"/>
    <m/>
    <s v="VE"/>
    <s v="ME"/>
    <s v="SC"/>
    <n v="2"/>
    <m/>
    <n v="0"/>
    <n v="1"/>
    <n v="1"/>
    <n v="1"/>
    <s v="carta"/>
    <m/>
    <m/>
    <d v="2022-01-25T20:18:20"/>
    <s v="95.250.127.32"/>
    <n v="666.66666666666663"/>
  </r>
  <r>
    <n v="768"/>
    <s v="Villar Dora"/>
    <s v="F"/>
    <n v="55"/>
    <x v="3"/>
    <s v="CF"/>
    <s v="P"/>
    <n v="1"/>
    <m/>
    <s v="DI"/>
    <m/>
    <s v="PE"/>
    <m/>
    <m/>
    <m/>
    <n v="1500"/>
    <m/>
    <m/>
    <s v="NO"/>
    <s v="NO"/>
    <m/>
    <s v="NO"/>
    <s v="NO"/>
    <m/>
    <s v="NO"/>
    <m/>
    <s v="VE"/>
    <s v="ME"/>
    <s v="SC"/>
    <n v="2"/>
    <m/>
    <n v="0"/>
    <n v="1"/>
    <n v="1"/>
    <n v="1"/>
    <s v="carta"/>
    <m/>
    <m/>
    <d v="2022-01-25T20:20:08"/>
    <s v="95.250.127.32"/>
    <n v="500"/>
  </r>
  <r>
    <n v="769"/>
    <s v="Villar Dora"/>
    <s v="M"/>
    <n v="80"/>
    <x v="3"/>
    <s v="CF"/>
    <s v="P"/>
    <n v="1"/>
    <m/>
    <s v="DI"/>
    <m/>
    <s v="PE"/>
    <m/>
    <m/>
    <m/>
    <n v="2000"/>
    <s v="SI"/>
    <m/>
    <s v="SI"/>
    <s v="NO"/>
    <m/>
    <s v="SI"/>
    <s v="NO"/>
    <m/>
    <s v="NO"/>
    <m/>
    <s v="VE"/>
    <s v="ME"/>
    <s v="SU"/>
    <n v="2"/>
    <m/>
    <n v="0"/>
    <n v="1"/>
    <n v="1"/>
    <n v="1"/>
    <s v="carta"/>
    <m/>
    <m/>
    <d v="2022-01-25T20:22:05"/>
    <s v="95.250.127.32"/>
    <n v="666.66666666666663"/>
  </r>
  <r>
    <n v="770"/>
    <s v="Villar Dora"/>
    <s v="M"/>
    <n v="50"/>
    <x v="3"/>
    <s v="CF"/>
    <s v="P"/>
    <n v="2"/>
    <m/>
    <m/>
    <m/>
    <m/>
    <s v="MI"/>
    <m/>
    <m/>
    <n v="2000"/>
    <s v="NO"/>
    <s v="AF"/>
    <s v="NO"/>
    <s v="NO"/>
    <s v="IN"/>
    <s v="NO"/>
    <s v="NO"/>
    <m/>
    <s v="SI"/>
    <s v="BA"/>
    <s v="AT"/>
    <s v="NO"/>
    <s v="MB"/>
    <n v="0"/>
    <n v="0"/>
    <n v="0"/>
    <n v="0"/>
    <n v="0"/>
    <n v="0"/>
    <s v="carta"/>
    <m/>
    <m/>
    <d v="2022-01-25T20:24:36"/>
    <s v="95.250.127.32"/>
    <n v="666.66666666666663"/>
  </r>
  <r>
    <n v="771"/>
    <s v="Villar Dora"/>
    <s v="M"/>
    <n v="70"/>
    <x v="0"/>
    <s v="SO"/>
    <s v="P"/>
    <n v="1"/>
    <m/>
    <s v="DI"/>
    <s v="FI"/>
    <m/>
    <m/>
    <m/>
    <m/>
    <n v="1500"/>
    <s v="SI"/>
    <s v="AF"/>
    <s v="NO"/>
    <m/>
    <s v="BU"/>
    <s v="SI"/>
    <s v="NO"/>
    <m/>
    <s v="NO"/>
    <m/>
    <s v="AT"/>
    <s v="NO"/>
    <s v="BU"/>
    <n v="0"/>
    <n v="0"/>
    <n v="0"/>
    <n v="0"/>
    <n v="0"/>
    <n v="0"/>
    <s v="carta"/>
    <m/>
    <m/>
    <d v="2022-01-25T20:26:44"/>
    <s v="95.250.127.32"/>
    <n v="1500"/>
  </r>
  <r>
    <n v="772"/>
    <s v="Villar Dora"/>
    <s v="M"/>
    <n v="60"/>
    <x v="0"/>
    <s v="SO"/>
    <s v="A"/>
    <m/>
    <m/>
    <m/>
    <m/>
    <s v="PE"/>
    <m/>
    <m/>
    <m/>
    <n v="1500"/>
    <s v="NO"/>
    <s v="AF"/>
    <s v="NO"/>
    <m/>
    <s v="IN"/>
    <s v="NO"/>
    <s v="NO"/>
    <m/>
    <s v="SI"/>
    <s v="BA"/>
    <s v="VE"/>
    <s v="PO"/>
    <s v="SU"/>
    <n v="0"/>
    <n v="0"/>
    <n v="0"/>
    <n v="0"/>
    <n v="0"/>
    <n v="0"/>
    <s v="carta"/>
    <m/>
    <m/>
    <d v="2022-01-25T20:28:55"/>
    <s v="95.250.127.32"/>
    <n v="1500"/>
  </r>
  <r>
    <n v="773"/>
    <s v="Villar Dora"/>
    <s v="F"/>
    <n v="80"/>
    <x v="1"/>
    <s v="CF"/>
    <s v="P"/>
    <m/>
    <s v="OC"/>
    <m/>
    <m/>
    <m/>
    <m/>
    <m/>
    <m/>
    <n v="2000"/>
    <s v="NO"/>
    <s v="SA"/>
    <s v="NO"/>
    <s v="SI"/>
    <s v="IN"/>
    <s v="NO"/>
    <s v="NO"/>
    <m/>
    <s v="NO"/>
    <m/>
    <s v="VE"/>
    <s v="NO"/>
    <s v="SU"/>
    <n v="0"/>
    <m/>
    <n v="1"/>
    <n v="1"/>
    <n v="1"/>
    <n v="1"/>
    <s v="carta"/>
    <m/>
    <m/>
    <d v="2022-01-25T20:31:28"/>
    <s v="95.250.127.32"/>
    <n v="1000"/>
  </r>
  <r>
    <n v="774"/>
    <s v="Villar Dora"/>
    <s v="M"/>
    <n v="60"/>
    <x v="1"/>
    <s v="CO"/>
    <s v="P"/>
    <n v="2"/>
    <m/>
    <s v="DI"/>
    <m/>
    <s v="PE"/>
    <m/>
    <m/>
    <m/>
    <n v="2500"/>
    <s v="SI"/>
    <m/>
    <s v="SI"/>
    <s v="SI"/>
    <s v="BU"/>
    <s v="SI"/>
    <s v="NO"/>
    <m/>
    <s v="NO"/>
    <m/>
    <m/>
    <s v="NO"/>
    <s v="SU"/>
    <n v="2"/>
    <m/>
    <n v="0"/>
    <n v="0"/>
    <n v="2"/>
    <n v="2"/>
    <s v="carta"/>
    <m/>
    <m/>
    <d v="2022-01-25T20:34:59"/>
    <s v="95.250.127.32"/>
    <n v="1250"/>
  </r>
  <r>
    <n v="775"/>
    <s v="Villar Dora"/>
    <s v="F"/>
    <n v="60"/>
    <x v="1"/>
    <s v="CO"/>
    <s v="P"/>
    <n v="2"/>
    <s v="OC"/>
    <m/>
    <m/>
    <s v="PE"/>
    <m/>
    <m/>
    <m/>
    <n v="2500"/>
    <s v="SI"/>
    <m/>
    <s v="SI"/>
    <s v="SI"/>
    <s v="BU"/>
    <m/>
    <s v="NO"/>
    <m/>
    <s v="NO"/>
    <m/>
    <m/>
    <s v="NO"/>
    <s v="SU"/>
    <n v="2"/>
    <m/>
    <n v="0"/>
    <n v="0"/>
    <n v="2"/>
    <n v="2"/>
    <s v="carta"/>
    <m/>
    <m/>
    <d v="2022-01-25T20:36:56"/>
    <s v="95.250.127.32"/>
    <n v="1250"/>
  </r>
  <r>
    <n v="776"/>
    <s v="Villar Dora"/>
    <s v="M"/>
    <n v="65"/>
    <x v="0"/>
    <s v="SO"/>
    <s v="A"/>
    <n v="1"/>
    <m/>
    <m/>
    <m/>
    <m/>
    <m/>
    <m/>
    <m/>
    <n v="1000"/>
    <s v="NO"/>
    <s v="GA"/>
    <s v="NO"/>
    <s v="NO"/>
    <m/>
    <m/>
    <s v="NO"/>
    <m/>
    <s v="NO"/>
    <m/>
    <s v="AT"/>
    <s v="PS"/>
    <s v="SC"/>
    <n v="2"/>
    <m/>
    <n v="0"/>
    <n v="0"/>
    <n v="1"/>
    <n v="1"/>
    <s v="carta"/>
    <m/>
    <m/>
    <d v="2022-01-25T20:38:53"/>
    <s v="95.250.127.32"/>
    <n v="1000"/>
  </r>
  <r>
    <n v="777"/>
    <s v="Villar Dora"/>
    <s v="M"/>
    <n v="55"/>
    <x v="1"/>
    <s v="PA"/>
    <s v="P"/>
    <n v="2"/>
    <s v="OC"/>
    <m/>
    <m/>
    <s v="PE"/>
    <m/>
    <m/>
    <m/>
    <n v="2500"/>
    <s v="SI"/>
    <m/>
    <s v="NO"/>
    <s v="SI"/>
    <s v="IN"/>
    <s v="NO"/>
    <s v="SI"/>
    <s v="ST"/>
    <s v="SI"/>
    <s v="FA"/>
    <s v="VE"/>
    <s v="PS"/>
    <s v="BU"/>
    <n v="0"/>
    <n v="0"/>
    <n v="0"/>
    <m/>
    <n v="0"/>
    <n v="0"/>
    <s v="carta"/>
    <m/>
    <m/>
    <d v="2022-01-25T20:40:58"/>
    <s v="95.250.127.32"/>
    <n v="1250"/>
  </r>
  <r>
    <n v="778"/>
    <s v="Villar Dora"/>
    <s v="F"/>
    <n v="65"/>
    <x v="1"/>
    <s v="CO"/>
    <s v="P"/>
    <m/>
    <m/>
    <m/>
    <m/>
    <s v="PE"/>
    <m/>
    <m/>
    <m/>
    <n v="500"/>
    <s v="SI"/>
    <m/>
    <s v="SI"/>
    <s v="SI"/>
    <s v="BU"/>
    <s v="SI"/>
    <s v="NO"/>
    <m/>
    <m/>
    <m/>
    <m/>
    <s v="NO"/>
    <m/>
    <n v="1"/>
    <n v="0"/>
    <n v="0"/>
    <n v="0"/>
    <n v="1"/>
    <n v="1"/>
    <s v="carta"/>
    <m/>
    <m/>
    <d v="2022-01-25T20:43:22"/>
    <s v="95.250.127.32"/>
    <n v="250"/>
  </r>
  <r>
    <n v="779"/>
    <s v="Villar Dora"/>
    <s v="M"/>
    <n v="75"/>
    <x v="1"/>
    <s v="CO"/>
    <m/>
    <m/>
    <m/>
    <m/>
    <m/>
    <m/>
    <m/>
    <m/>
    <m/>
    <n v="1000"/>
    <s v="NO"/>
    <m/>
    <s v="SI"/>
    <m/>
    <s v="BU"/>
    <s v="SI"/>
    <s v="NO"/>
    <m/>
    <s v="NO"/>
    <m/>
    <m/>
    <s v="NO"/>
    <m/>
    <n v="2"/>
    <m/>
    <n v="0"/>
    <n v="0"/>
    <n v="1"/>
    <n v="1"/>
    <s v="carta"/>
    <m/>
    <m/>
    <d v="2022-01-25T20:45:04"/>
    <s v="95.250.127.32"/>
    <n v="500"/>
  </r>
  <r>
    <n v="780"/>
    <s v="Villar Dora"/>
    <s v="F"/>
    <n v="60"/>
    <x v="1"/>
    <s v="CO"/>
    <s v="P"/>
    <n v="2"/>
    <m/>
    <m/>
    <m/>
    <s v="PE"/>
    <m/>
    <m/>
    <m/>
    <n v="2000"/>
    <s v="SI"/>
    <m/>
    <s v="SI"/>
    <s v="NO"/>
    <m/>
    <m/>
    <m/>
    <m/>
    <m/>
    <m/>
    <m/>
    <s v="ME"/>
    <s v="SU"/>
    <n v="1"/>
    <n v="0"/>
    <n v="0"/>
    <n v="0"/>
    <n v="1"/>
    <n v="1"/>
    <s v="carta"/>
    <m/>
    <m/>
    <d v="2022-01-25T20:46:55"/>
    <s v="95.250.127.32"/>
    <n v="1000"/>
  </r>
  <r>
    <n v="781"/>
    <s v="Villar Dora"/>
    <s v="M"/>
    <n v="65"/>
    <x v="1"/>
    <s v="CO"/>
    <s v="P"/>
    <n v="2"/>
    <m/>
    <m/>
    <m/>
    <s v="PE"/>
    <m/>
    <m/>
    <m/>
    <n v="2000"/>
    <s v="SI"/>
    <m/>
    <s v="SI"/>
    <s v="NO"/>
    <m/>
    <m/>
    <m/>
    <m/>
    <m/>
    <m/>
    <m/>
    <s v="ME"/>
    <s v="SU"/>
    <n v="1"/>
    <n v="0"/>
    <n v="0"/>
    <n v="0"/>
    <n v="1"/>
    <n v="1"/>
    <s v="carta"/>
    <m/>
    <m/>
    <d v="2022-01-25T20:48:26"/>
    <s v="95.250.127.32"/>
    <n v="1000"/>
  </r>
  <r>
    <n v="845"/>
    <s v="Villar Dora"/>
    <s v="F"/>
    <n v="85"/>
    <x v="0"/>
    <s v="SO"/>
    <s v="A"/>
    <n v="1"/>
    <m/>
    <m/>
    <m/>
    <s v="PE"/>
    <m/>
    <m/>
    <m/>
    <n v="2000"/>
    <s v="SI"/>
    <m/>
    <m/>
    <m/>
    <m/>
    <m/>
    <m/>
    <m/>
    <m/>
    <m/>
    <m/>
    <s v="ME"/>
    <s v="BU"/>
    <n v="1"/>
    <n v="0"/>
    <n v="0"/>
    <m/>
    <n v="1"/>
    <n v="1"/>
    <s v="carta"/>
    <m/>
    <m/>
    <d v="2022-01-26T10:48:40"/>
    <s v="95.250.127.32"/>
    <n v="2000"/>
  </r>
  <r>
    <n v="846"/>
    <s v="Villar Dora"/>
    <s v="F"/>
    <n v="75"/>
    <x v="1"/>
    <s v="CO"/>
    <s v="P"/>
    <n v="2"/>
    <m/>
    <m/>
    <m/>
    <s v="PE"/>
    <m/>
    <m/>
    <m/>
    <n v="2000"/>
    <s v="SI"/>
    <m/>
    <s v="SI"/>
    <s v="NO"/>
    <m/>
    <s v="SI"/>
    <s v="NO"/>
    <m/>
    <s v="NO"/>
    <m/>
    <m/>
    <s v="AL"/>
    <s v="SU"/>
    <n v="3"/>
    <n v="2"/>
    <n v="2"/>
    <n v="3"/>
    <n v="3"/>
    <n v="3"/>
    <s v="carta"/>
    <m/>
    <m/>
    <d v="2022-01-26T10:51:32"/>
    <s v="95.250.127.32"/>
    <n v="1000"/>
  </r>
  <r>
    <n v="847"/>
    <s v="Villar Dora"/>
    <s v="M"/>
    <n v="70"/>
    <x v="0"/>
    <s v="SO"/>
    <s v="A"/>
    <n v="1"/>
    <m/>
    <m/>
    <m/>
    <m/>
    <m/>
    <s v="NA"/>
    <m/>
    <n v="1500"/>
    <s v="NO"/>
    <s v="GA"/>
    <s v="NO"/>
    <s v="SI"/>
    <s v="IN"/>
    <s v="NO"/>
    <s v="NO"/>
    <m/>
    <s v="NO"/>
    <m/>
    <s v="AL"/>
    <s v="NO"/>
    <s v="SU"/>
    <n v="2"/>
    <n v="1"/>
    <n v="1"/>
    <n v="1"/>
    <n v="1"/>
    <m/>
    <s v="carta"/>
    <m/>
    <m/>
    <d v="2022-01-26T10:56:49"/>
    <s v="95.250.127.32"/>
    <n v="1500"/>
  </r>
  <r>
    <n v="848"/>
    <s v="Villar Dora"/>
    <s v="F"/>
    <n v="75"/>
    <x v="1"/>
    <s v="CO"/>
    <s v="P"/>
    <n v="1"/>
    <m/>
    <m/>
    <m/>
    <s v="PE"/>
    <m/>
    <m/>
    <m/>
    <n v="1500"/>
    <s v="SI"/>
    <m/>
    <s v="NO"/>
    <s v="NO"/>
    <m/>
    <s v="NO"/>
    <s v="NO"/>
    <m/>
    <s v="NO"/>
    <m/>
    <s v="VE"/>
    <s v="NO"/>
    <s v="SU"/>
    <n v="0"/>
    <n v="0"/>
    <n v="0"/>
    <n v="0"/>
    <n v="0"/>
    <n v="0"/>
    <s v="carta"/>
    <m/>
    <m/>
    <d v="2022-01-26T10:59:15"/>
    <s v="95.250.127.32"/>
    <n v="750"/>
  </r>
  <r>
    <n v="849"/>
    <s v="Villar Dora"/>
    <s v="M"/>
    <n v="75"/>
    <x v="1"/>
    <s v="CO"/>
    <s v="P"/>
    <n v="1"/>
    <m/>
    <m/>
    <m/>
    <s v="PE"/>
    <m/>
    <m/>
    <m/>
    <n v="1500"/>
    <s v="SI"/>
    <m/>
    <s v="NO"/>
    <s v="NO"/>
    <m/>
    <s v="NO"/>
    <s v="NO"/>
    <m/>
    <s v="NO"/>
    <m/>
    <s v="VE"/>
    <s v="NO"/>
    <s v="MB"/>
    <n v="0"/>
    <m/>
    <n v="0"/>
    <n v="0"/>
    <n v="0"/>
    <n v="0"/>
    <s v="carta"/>
    <m/>
    <m/>
    <d v="2022-01-26T11:01:29"/>
    <s v="95.250.127.32"/>
    <n v="750"/>
  </r>
  <r>
    <n v="850"/>
    <s v="Villar Dora"/>
    <s v="M"/>
    <n v="60"/>
    <x v="1"/>
    <s v="CO"/>
    <s v="A"/>
    <m/>
    <m/>
    <s v="DI"/>
    <m/>
    <m/>
    <m/>
    <m/>
    <m/>
    <n v="1000"/>
    <s v="NO"/>
    <m/>
    <s v="NO"/>
    <s v="NO"/>
    <m/>
    <s v="NO"/>
    <s v="SI"/>
    <s v="ST"/>
    <s v="NO"/>
    <m/>
    <s v="VE"/>
    <s v="NO"/>
    <s v="BU"/>
    <n v="2"/>
    <m/>
    <n v="0"/>
    <m/>
    <m/>
    <n v="1"/>
    <s v="carta"/>
    <m/>
    <m/>
    <d v="2022-01-26T11:03:59"/>
    <s v="95.250.127.32"/>
    <n v="500"/>
  </r>
  <r>
    <n v="851"/>
    <s v="Villar Dora"/>
    <s v="F"/>
    <n v="65"/>
    <x v="1"/>
    <s v="AM"/>
    <m/>
    <m/>
    <m/>
    <m/>
    <m/>
    <s v="PE"/>
    <m/>
    <m/>
    <m/>
    <n v="500"/>
    <s v="NO"/>
    <s v="GA"/>
    <s v="NO"/>
    <m/>
    <s v="IN"/>
    <m/>
    <m/>
    <m/>
    <s v="NO"/>
    <m/>
    <s v="VE"/>
    <s v="NO"/>
    <s v="BU"/>
    <m/>
    <m/>
    <m/>
    <m/>
    <m/>
    <m/>
    <s v="carta"/>
    <m/>
    <m/>
    <d v="2022-01-26T11:07:18"/>
    <s v="95.250.127.32"/>
    <n v="250"/>
  </r>
  <r>
    <n v="852"/>
    <s v="Villar Dora"/>
    <s v="F"/>
    <n v="50"/>
    <x v="2"/>
    <s v="CF"/>
    <s v="P"/>
    <n v="2"/>
    <s v="OC"/>
    <s v="DI"/>
    <m/>
    <m/>
    <m/>
    <m/>
    <m/>
    <n v="3000"/>
    <s v="SI"/>
    <m/>
    <s v="SI"/>
    <s v="NO"/>
    <m/>
    <s v="SI"/>
    <s v="SI"/>
    <s v="ST"/>
    <s v="NO"/>
    <m/>
    <m/>
    <s v="ME"/>
    <s v="MB"/>
    <n v="1"/>
    <m/>
    <n v="1"/>
    <n v="3"/>
    <n v="3"/>
    <n v="3"/>
    <s v="carta"/>
    <m/>
    <m/>
    <d v="2022-01-26T11:11:46"/>
    <s v="95.250.127.32"/>
    <n v="750"/>
  </r>
  <r>
    <n v="853"/>
    <s v="Villar Dora"/>
    <s v="M"/>
    <n v="50"/>
    <x v="2"/>
    <s v="CF"/>
    <s v="P"/>
    <n v="2"/>
    <s v="OC"/>
    <s v="DI"/>
    <m/>
    <m/>
    <m/>
    <m/>
    <m/>
    <n v="3000"/>
    <s v="SI"/>
    <m/>
    <s v="SI"/>
    <s v="NO"/>
    <m/>
    <s v="SI"/>
    <s v="SI"/>
    <s v="ST"/>
    <s v="NO"/>
    <m/>
    <m/>
    <s v="ME"/>
    <s v="BU"/>
    <n v="0"/>
    <n v="0"/>
    <n v="0"/>
    <n v="0"/>
    <n v="0"/>
    <n v="0"/>
    <s v="carta"/>
    <m/>
    <m/>
    <d v="2022-01-26T11:14:08"/>
    <s v="95.250.127.32"/>
    <n v="750"/>
  </r>
  <r>
    <n v="854"/>
    <s v="Villar Dora"/>
    <s v="M"/>
    <n v="75"/>
    <x v="1"/>
    <s v="AM"/>
    <s v="P"/>
    <m/>
    <m/>
    <m/>
    <m/>
    <s v="PE"/>
    <m/>
    <m/>
    <m/>
    <n v="500"/>
    <s v="NO"/>
    <s v="GA"/>
    <s v="NO"/>
    <m/>
    <s v="IN"/>
    <m/>
    <s v="NO"/>
    <m/>
    <s v="NO"/>
    <m/>
    <s v="VE"/>
    <s v="NO"/>
    <s v="BU"/>
    <n v="0"/>
    <n v="0"/>
    <n v="0"/>
    <n v="0"/>
    <n v="0"/>
    <n v="0"/>
    <s v="carta"/>
    <m/>
    <m/>
    <d v="2022-01-26T11:17:30"/>
    <s v="95.250.127.32"/>
    <n v="250"/>
  </r>
  <r>
    <n v="855"/>
    <s v="Villar Dora"/>
    <s v="F"/>
    <n v="70"/>
    <x v="4"/>
    <s v="CO"/>
    <s v="P"/>
    <n v="1"/>
    <m/>
    <m/>
    <m/>
    <s v="PE"/>
    <m/>
    <m/>
    <m/>
    <n v="2000"/>
    <m/>
    <s v="CA"/>
    <s v="NO"/>
    <s v="NO"/>
    <m/>
    <s v="SI"/>
    <s v="NO"/>
    <m/>
    <s v="NO"/>
    <m/>
    <s v="AT"/>
    <s v="NO"/>
    <s v="SC"/>
    <n v="2"/>
    <n v="1"/>
    <n v="1"/>
    <n v="1"/>
    <n v="1"/>
    <n v="1"/>
    <s v="carta"/>
    <m/>
    <m/>
    <d v="2022-01-26T11:19:47"/>
    <s v="95.250.127.32"/>
    <n v="0"/>
  </r>
  <r>
    <n v="856"/>
    <s v="Villar Dora"/>
    <s v="M"/>
    <n v="70"/>
    <x v="1"/>
    <s v="CO"/>
    <s v="P"/>
    <n v="1"/>
    <m/>
    <m/>
    <m/>
    <m/>
    <m/>
    <m/>
    <m/>
    <n v="2000"/>
    <s v="NO"/>
    <s v="CA"/>
    <s v="NO"/>
    <s v="NO"/>
    <m/>
    <s v="SI"/>
    <s v="NO"/>
    <m/>
    <s v="NO"/>
    <m/>
    <s v="VE"/>
    <s v="NO"/>
    <s v="SC"/>
    <n v="1"/>
    <m/>
    <m/>
    <m/>
    <n v="1"/>
    <n v="1"/>
    <s v="carta"/>
    <m/>
    <m/>
    <d v="2022-01-26T11:21:53"/>
    <s v="95.250.127.32"/>
    <n v="1000"/>
  </r>
  <r>
    <n v="857"/>
    <s v="Villar Dora"/>
    <m/>
    <n v="80"/>
    <x v="0"/>
    <s v="SO"/>
    <s v="A"/>
    <n v="1"/>
    <m/>
    <m/>
    <m/>
    <s v="PE"/>
    <m/>
    <m/>
    <m/>
    <n v="1500"/>
    <s v="SI"/>
    <m/>
    <s v="NO"/>
    <s v="NO"/>
    <s v="IN"/>
    <s v="NO"/>
    <s v="NO"/>
    <m/>
    <s v="NO"/>
    <m/>
    <s v="VE"/>
    <s v="ME"/>
    <s v="SU"/>
    <m/>
    <m/>
    <n v="1"/>
    <n v="1"/>
    <n v="1"/>
    <n v="1"/>
    <s v="carta"/>
    <m/>
    <m/>
    <d v="2022-01-26T11:23:52"/>
    <s v="95.250.127.32"/>
    <n v="1500"/>
  </r>
  <r>
    <n v="858"/>
    <s v="Villar Dora"/>
    <s v="M"/>
    <n v="70"/>
    <x v="1"/>
    <s v="CO"/>
    <s v="A"/>
    <n v="2"/>
    <s v="OC"/>
    <m/>
    <m/>
    <s v="PE"/>
    <m/>
    <m/>
    <m/>
    <n v="3000"/>
    <s v="SI"/>
    <m/>
    <s v="SI"/>
    <s v="SI"/>
    <s v="IN"/>
    <s v="SI"/>
    <s v="NO"/>
    <m/>
    <s v="NO"/>
    <m/>
    <m/>
    <s v="ME"/>
    <s v="SU"/>
    <n v="2"/>
    <n v="2"/>
    <n v="0"/>
    <n v="0"/>
    <n v="1"/>
    <n v="1"/>
    <s v="carta"/>
    <m/>
    <m/>
    <d v="2022-01-26T11:27:25"/>
    <s v="95.250.127.32"/>
    <n v="1500"/>
  </r>
  <r>
    <n v="859"/>
    <s v="Villar Dora"/>
    <s v="F"/>
    <n v="50"/>
    <x v="1"/>
    <s v="CO"/>
    <s v="A"/>
    <m/>
    <s v="OC"/>
    <m/>
    <m/>
    <s v="PE"/>
    <m/>
    <m/>
    <m/>
    <n v="3000"/>
    <s v="SI"/>
    <m/>
    <s v="SI"/>
    <m/>
    <s v="IN"/>
    <m/>
    <s v="NO"/>
    <m/>
    <s v="NO"/>
    <m/>
    <m/>
    <s v="ME"/>
    <s v="SU"/>
    <n v="2"/>
    <n v="2"/>
    <n v="0"/>
    <n v="1"/>
    <n v="1"/>
    <n v="1"/>
    <s v="carta"/>
    <m/>
    <m/>
    <d v="2022-01-26T11:29:35"/>
    <s v="95.250.127.32"/>
    <n v="1500"/>
  </r>
  <r>
    <n v="860"/>
    <s v="Villar Dora"/>
    <s v="M"/>
    <n v="85"/>
    <x v="1"/>
    <s v="CO"/>
    <s v="P"/>
    <n v="2"/>
    <m/>
    <m/>
    <m/>
    <s v="PE"/>
    <m/>
    <m/>
    <m/>
    <n v="2500"/>
    <s v="SI"/>
    <m/>
    <s v="SI"/>
    <s v="NO"/>
    <m/>
    <s v="SI"/>
    <s v="NO"/>
    <m/>
    <m/>
    <m/>
    <m/>
    <s v="ME"/>
    <s v="BU"/>
    <n v="2"/>
    <m/>
    <n v="0"/>
    <n v="1"/>
    <n v="1"/>
    <n v="1"/>
    <s v="carta"/>
    <m/>
    <m/>
    <d v="2022-01-26T11:31:28"/>
    <s v="95.250.127.32"/>
    <n v="1250"/>
  </r>
  <r>
    <n v="861"/>
    <s v="Villar Dora"/>
    <s v="F"/>
    <n v="75"/>
    <x v="1"/>
    <s v="CO"/>
    <s v="P"/>
    <n v="2"/>
    <m/>
    <m/>
    <m/>
    <s v="PE"/>
    <m/>
    <m/>
    <m/>
    <n v="2500"/>
    <s v="SI"/>
    <m/>
    <s v="SI"/>
    <s v="NO"/>
    <m/>
    <s v="SI"/>
    <s v="NO"/>
    <m/>
    <s v="NO"/>
    <m/>
    <m/>
    <s v="ME"/>
    <s v="BU"/>
    <n v="2"/>
    <m/>
    <n v="0"/>
    <n v="1"/>
    <n v="1"/>
    <n v="1"/>
    <s v="carta"/>
    <m/>
    <m/>
    <d v="2022-01-26T11:33:26"/>
    <s v="95.250.127.32"/>
    <n v="1250"/>
  </r>
  <r>
    <n v="862"/>
    <s v="Villar Dora"/>
    <s v="F"/>
    <n v="80"/>
    <x v="0"/>
    <s v="SO"/>
    <s v="P"/>
    <n v="1"/>
    <m/>
    <m/>
    <m/>
    <s v="PE"/>
    <m/>
    <m/>
    <m/>
    <n v="1000"/>
    <s v="SI"/>
    <m/>
    <s v="NO"/>
    <s v="NO"/>
    <m/>
    <m/>
    <s v="NO"/>
    <m/>
    <s v="NO"/>
    <m/>
    <s v="VE"/>
    <s v="ME"/>
    <s v="BU"/>
    <n v="2"/>
    <m/>
    <n v="0"/>
    <n v="1"/>
    <n v="1"/>
    <n v="1"/>
    <s v="carta"/>
    <m/>
    <m/>
    <d v="2022-01-26T11:35:55"/>
    <s v="95.250.127.32"/>
    <n v="1000"/>
  </r>
  <r>
    <n v="865"/>
    <s v="Villar Dora"/>
    <s v="F"/>
    <n v="85"/>
    <x v="0"/>
    <s v="PA"/>
    <s v="P"/>
    <n v="1"/>
    <m/>
    <m/>
    <m/>
    <s v="PE"/>
    <m/>
    <m/>
    <m/>
    <n v="1500"/>
    <s v="SI"/>
    <m/>
    <s v="SI"/>
    <s v="NO"/>
    <m/>
    <s v="SI"/>
    <s v="NO"/>
    <m/>
    <s v="NO"/>
    <m/>
    <s v="VE"/>
    <s v="ME"/>
    <s v="BU"/>
    <n v="2"/>
    <m/>
    <n v="0"/>
    <n v="2"/>
    <n v="2"/>
    <n v="2"/>
    <s v="carta"/>
    <m/>
    <m/>
    <d v="2022-01-26T11:40:03"/>
    <s v="95.250.127.32"/>
    <n v="1500"/>
  </r>
  <r>
    <n v="866"/>
    <s v="Villar Dora"/>
    <s v="M"/>
    <n v="50"/>
    <x v="0"/>
    <s v="SO"/>
    <s v="A"/>
    <n v="1"/>
    <s v="OC"/>
    <m/>
    <m/>
    <m/>
    <m/>
    <m/>
    <m/>
    <n v="2500"/>
    <s v="SI"/>
    <m/>
    <s v="SI"/>
    <s v="SI"/>
    <s v="BU"/>
    <s v="SI"/>
    <s v="NO"/>
    <m/>
    <s v="NO"/>
    <m/>
    <m/>
    <s v="NO"/>
    <s v="BU"/>
    <n v="2"/>
    <n v="1"/>
    <n v="1"/>
    <n v="1"/>
    <n v="2"/>
    <n v="1"/>
    <s v="carta"/>
    <m/>
    <m/>
    <d v="2022-01-26T11:42:09"/>
    <s v="95.250.127.32"/>
    <n v="2500"/>
  </r>
  <r>
    <n v="867"/>
    <s v="Villar Dora"/>
    <s v="M"/>
    <n v="70"/>
    <x v="1"/>
    <s v="CO"/>
    <s v="P"/>
    <n v="2"/>
    <m/>
    <m/>
    <m/>
    <s v="PE"/>
    <m/>
    <m/>
    <m/>
    <n v="2000"/>
    <s v="SI"/>
    <m/>
    <s v="SI"/>
    <s v="NO"/>
    <s v="BU"/>
    <m/>
    <m/>
    <m/>
    <m/>
    <m/>
    <m/>
    <s v="NO"/>
    <s v="BU"/>
    <n v="2"/>
    <n v="2"/>
    <n v="0"/>
    <n v="2"/>
    <n v="2"/>
    <n v="2"/>
    <s v="carta"/>
    <m/>
    <m/>
    <d v="2022-01-26T11:43:58"/>
    <s v="95.250.127.32"/>
    <n v="1000"/>
  </r>
  <r>
    <n v="868"/>
    <s v="Villar Dora"/>
    <s v="M"/>
    <n v="65"/>
    <x v="1"/>
    <s v="CO"/>
    <s v="P"/>
    <n v="2"/>
    <m/>
    <m/>
    <m/>
    <s v="PE"/>
    <m/>
    <m/>
    <m/>
    <n v="2000"/>
    <s v="SI"/>
    <m/>
    <s v="SI"/>
    <s v="NO"/>
    <m/>
    <m/>
    <m/>
    <m/>
    <m/>
    <m/>
    <m/>
    <s v="NO"/>
    <s v="BU"/>
    <n v="2"/>
    <n v="2"/>
    <n v="0"/>
    <n v="2"/>
    <n v="2"/>
    <n v="2"/>
    <s v="carta"/>
    <m/>
    <m/>
    <d v="2022-01-26T11:46:11"/>
    <s v="95.250.127.32"/>
    <n v="1000"/>
  </r>
  <r>
    <n v="870"/>
    <s v="Villar Dora"/>
    <s v="M"/>
    <n v="85"/>
    <x v="0"/>
    <s v="FN"/>
    <s v="P"/>
    <n v="1"/>
    <m/>
    <m/>
    <m/>
    <s v="PE"/>
    <m/>
    <m/>
    <m/>
    <n v="1500"/>
    <s v="SI"/>
    <m/>
    <s v="SI"/>
    <s v="NO"/>
    <m/>
    <m/>
    <m/>
    <m/>
    <m/>
    <m/>
    <m/>
    <s v="NO"/>
    <s v="BU"/>
    <n v="2"/>
    <n v="2"/>
    <n v="0"/>
    <n v="2"/>
    <n v="2"/>
    <n v="2"/>
    <s v="carta"/>
    <m/>
    <m/>
    <d v="2022-01-26T11:48:39"/>
    <s v="95.250.127.32"/>
    <n v="1500"/>
  </r>
  <r>
    <n v="872"/>
    <s v="Villar Dora"/>
    <s v="F"/>
    <n v="55"/>
    <x v="1"/>
    <s v="CO"/>
    <s v="P"/>
    <n v="2"/>
    <s v="OC"/>
    <m/>
    <m/>
    <m/>
    <m/>
    <m/>
    <m/>
    <n v="3500"/>
    <s v="SI"/>
    <m/>
    <s v="SI"/>
    <s v="NO"/>
    <m/>
    <s v="SI"/>
    <s v="NO"/>
    <m/>
    <s v="NO"/>
    <m/>
    <m/>
    <s v="NO"/>
    <s v="SU"/>
    <n v="1"/>
    <n v="1"/>
    <n v="0"/>
    <n v="0"/>
    <n v="1"/>
    <n v="1"/>
    <s v="carta"/>
    <m/>
    <m/>
    <d v="2022-01-26T11:50:37"/>
    <s v="95.250.127.32"/>
    <n v="1750"/>
  </r>
  <r>
    <n v="873"/>
    <s v="Villar Dora"/>
    <s v="M"/>
    <n v="55"/>
    <x v="3"/>
    <s v="CF"/>
    <s v="P"/>
    <n v="1"/>
    <m/>
    <m/>
    <s v="FI"/>
    <m/>
    <m/>
    <m/>
    <m/>
    <n v="2000"/>
    <s v="SI"/>
    <m/>
    <s v="SI"/>
    <s v="NO"/>
    <m/>
    <s v="SI"/>
    <s v="NO"/>
    <m/>
    <m/>
    <m/>
    <s v="VE"/>
    <s v="ME"/>
    <s v="BU"/>
    <n v="2"/>
    <m/>
    <n v="0"/>
    <n v="2"/>
    <n v="1"/>
    <n v="1"/>
    <s v="carta"/>
    <m/>
    <m/>
    <d v="2022-01-26T11:52:42"/>
    <s v="95.250.127.32"/>
    <n v="666.66666666666663"/>
  </r>
  <r>
    <n v="874"/>
    <s v="Villar Dora"/>
    <s v="M"/>
    <n v="50"/>
    <x v="1"/>
    <s v="CO"/>
    <s v="P"/>
    <n v="2"/>
    <s v="OC"/>
    <m/>
    <m/>
    <m/>
    <m/>
    <m/>
    <m/>
    <n v="3500"/>
    <s v="SI"/>
    <m/>
    <s v="SI"/>
    <s v="NO"/>
    <m/>
    <s v="SI"/>
    <s v="NO"/>
    <m/>
    <s v="NO"/>
    <m/>
    <m/>
    <s v="NO"/>
    <s v="SU"/>
    <n v="3"/>
    <m/>
    <n v="1"/>
    <n v="1"/>
    <n v="2"/>
    <n v="2"/>
    <s v="carta"/>
    <m/>
    <m/>
    <d v="2022-01-26T11:54:43"/>
    <s v="95.250.127.32"/>
    <n v="1750"/>
  </r>
  <r>
    <n v="875"/>
    <s v="Villar Dora"/>
    <s v="M"/>
    <n v="70"/>
    <x v="1"/>
    <s v="CO"/>
    <s v="P"/>
    <n v="2"/>
    <m/>
    <m/>
    <m/>
    <s v="PE"/>
    <m/>
    <m/>
    <m/>
    <n v="1500"/>
    <s v="SI"/>
    <s v="CA"/>
    <s v="NO"/>
    <s v="NO"/>
    <s v="BU"/>
    <s v="NO"/>
    <s v="NO"/>
    <m/>
    <m/>
    <m/>
    <s v="VE"/>
    <s v="NO"/>
    <s v="SU"/>
    <n v="0"/>
    <n v="0"/>
    <n v="0"/>
    <n v="0"/>
    <n v="0"/>
    <n v="1"/>
    <s v="carta"/>
    <m/>
    <m/>
    <d v="2022-01-26T11:56:53"/>
    <s v="95.250.127.32"/>
    <n v="750"/>
  </r>
  <r>
    <n v="877"/>
    <s v="Villar Dora"/>
    <s v="M"/>
    <n v="75"/>
    <x v="1"/>
    <m/>
    <s v="P"/>
    <n v="2"/>
    <m/>
    <m/>
    <m/>
    <s v="PE"/>
    <m/>
    <m/>
    <m/>
    <n v="1500"/>
    <s v="SI"/>
    <s v="AL"/>
    <s v="NO"/>
    <m/>
    <s v="BU"/>
    <s v="NO"/>
    <s v="NO"/>
    <m/>
    <s v="NO"/>
    <m/>
    <s v="AT"/>
    <s v="NO"/>
    <s v="SU"/>
    <n v="0"/>
    <n v="0"/>
    <n v="0"/>
    <n v="0"/>
    <n v="0"/>
    <n v="1"/>
    <s v="carta"/>
    <m/>
    <m/>
    <d v="2022-01-26T11:59:33"/>
    <s v="95.250.127.32"/>
    <n v="750"/>
  </r>
  <r>
    <n v="879"/>
    <s v="Villar Dora"/>
    <s v="M"/>
    <n v="55"/>
    <x v="2"/>
    <s v="CF"/>
    <s v="A"/>
    <n v="1"/>
    <m/>
    <s v="DI"/>
    <s v="FI"/>
    <s v="PE"/>
    <m/>
    <m/>
    <m/>
    <n v="1500"/>
    <s v="NO"/>
    <s v="SA"/>
    <s v="NO"/>
    <m/>
    <m/>
    <m/>
    <s v="NO"/>
    <m/>
    <s v="SI"/>
    <s v="BA"/>
    <s v="AT"/>
    <s v="AL"/>
    <s v="SU"/>
    <n v="2"/>
    <m/>
    <n v="0"/>
    <m/>
    <n v="3"/>
    <n v="1"/>
    <s v="carta"/>
    <m/>
    <m/>
    <d v="2022-01-26T12:02:31"/>
    <s v="95.250.127.32"/>
    <n v="375"/>
  </r>
  <r>
    <n v="880"/>
    <s v="Villar Dora"/>
    <s v="F"/>
    <n v="65"/>
    <x v="4"/>
    <s v="SO"/>
    <s v="A"/>
    <n v="1"/>
    <m/>
    <m/>
    <m/>
    <m/>
    <m/>
    <m/>
    <m/>
    <n v="1500"/>
    <s v="SI"/>
    <m/>
    <s v="SI"/>
    <s v="NO"/>
    <m/>
    <s v="SI"/>
    <s v="NO"/>
    <m/>
    <s v="NO"/>
    <m/>
    <m/>
    <s v="NO"/>
    <m/>
    <n v="2"/>
    <m/>
    <n v="0"/>
    <n v="1"/>
    <n v="2"/>
    <n v="1"/>
    <s v="carta"/>
    <m/>
    <m/>
    <d v="2022-01-26T12:04:28"/>
    <s v="95.250.127.32"/>
    <n v="0"/>
  </r>
  <r>
    <n v="882"/>
    <s v="Villar Dora"/>
    <s v="M"/>
    <n v="75"/>
    <x v="1"/>
    <s v="CO"/>
    <s v="P"/>
    <n v="2"/>
    <m/>
    <m/>
    <m/>
    <s v="PE"/>
    <m/>
    <m/>
    <m/>
    <n v="2000"/>
    <s v="SI"/>
    <m/>
    <m/>
    <m/>
    <m/>
    <m/>
    <m/>
    <m/>
    <m/>
    <m/>
    <m/>
    <m/>
    <m/>
    <n v="0"/>
    <n v="0"/>
    <n v="0"/>
    <n v="0"/>
    <n v="0"/>
    <n v="0"/>
    <s v="carta"/>
    <m/>
    <m/>
    <d v="2022-01-26T12:05:56"/>
    <s v="95.250.127.32"/>
    <n v="1000"/>
  </r>
  <r>
    <n v="883"/>
    <s v="Villar Dora"/>
    <s v="F"/>
    <n v="75"/>
    <x v="1"/>
    <s v="CO"/>
    <s v="P"/>
    <n v="2"/>
    <m/>
    <m/>
    <m/>
    <s v="PE"/>
    <m/>
    <m/>
    <m/>
    <n v="500"/>
    <s v="NO"/>
    <m/>
    <m/>
    <m/>
    <m/>
    <m/>
    <m/>
    <m/>
    <m/>
    <m/>
    <m/>
    <m/>
    <m/>
    <n v="0"/>
    <n v="0"/>
    <n v="0"/>
    <n v="0"/>
    <n v="0"/>
    <n v="0"/>
    <s v="carta"/>
    <m/>
    <m/>
    <d v="2022-01-26T12:07:26"/>
    <s v="95.250.127.32"/>
    <n v="250"/>
  </r>
  <r>
    <n v="885"/>
    <s v="Villar Dora"/>
    <s v="F"/>
    <n v="70"/>
    <x v="1"/>
    <s v="CO"/>
    <s v="P"/>
    <n v="2"/>
    <m/>
    <m/>
    <m/>
    <s v="PE"/>
    <m/>
    <m/>
    <m/>
    <n v="3500"/>
    <s v="SI"/>
    <m/>
    <s v="SI"/>
    <s v="NO"/>
    <m/>
    <s v="SI"/>
    <s v="NO"/>
    <m/>
    <s v="NO"/>
    <m/>
    <m/>
    <s v="NO"/>
    <s v="BU"/>
    <n v="2"/>
    <m/>
    <n v="0"/>
    <n v="0"/>
    <n v="2"/>
    <n v="2"/>
    <s v="carta"/>
    <m/>
    <m/>
    <d v="2022-01-26T12:09:17"/>
    <s v="95.250.127.32"/>
    <n v="1750"/>
  </r>
  <r>
    <n v="887"/>
    <s v="Villar Dora"/>
    <s v="M"/>
    <n v="70"/>
    <x v="1"/>
    <s v="CO"/>
    <s v="P"/>
    <n v="2"/>
    <s v="OC"/>
    <m/>
    <m/>
    <s v="PE"/>
    <m/>
    <m/>
    <m/>
    <n v="3500"/>
    <s v="SI"/>
    <m/>
    <s v="SI"/>
    <s v="NO"/>
    <m/>
    <s v="SI"/>
    <s v="NO"/>
    <m/>
    <s v="NO"/>
    <m/>
    <m/>
    <s v="NO"/>
    <s v="BU"/>
    <n v="2"/>
    <m/>
    <n v="0"/>
    <n v="0"/>
    <n v="2"/>
    <n v="2"/>
    <s v="carta"/>
    <m/>
    <m/>
    <d v="2022-01-26T12:11:05"/>
    <s v="95.250.127.32"/>
    <n v="1750"/>
  </r>
  <r>
    <n v="889"/>
    <s v="Villar Dora"/>
    <s v="M"/>
    <n v="55"/>
    <x v="0"/>
    <s v="SO"/>
    <s v="P"/>
    <n v="1"/>
    <s v="OC"/>
    <m/>
    <m/>
    <m/>
    <m/>
    <m/>
    <m/>
    <n v="2000"/>
    <s v="SI"/>
    <m/>
    <s v="SI"/>
    <s v="NO"/>
    <m/>
    <s v="SI"/>
    <s v="NO"/>
    <m/>
    <s v="NO"/>
    <m/>
    <m/>
    <s v="NO"/>
    <s v="BU"/>
    <n v="1"/>
    <n v="1"/>
    <n v="0"/>
    <n v="0"/>
    <n v="2"/>
    <n v="2"/>
    <s v="carta"/>
    <m/>
    <m/>
    <d v="2022-01-26T12:12:56"/>
    <s v="95.250.127.32"/>
    <n v="2000"/>
  </r>
  <r>
    <n v="891"/>
    <s v="Villar Dora"/>
    <s v="F"/>
    <n v="85"/>
    <x v="3"/>
    <s v="FN"/>
    <s v="P"/>
    <n v="3"/>
    <s v="OC"/>
    <m/>
    <m/>
    <s v="PE"/>
    <m/>
    <m/>
    <m/>
    <n v="3500"/>
    <s v="SI"/>
    <m/>
    <s v="SI"/>
    <s v="NO"/>
    <m/>
    <s v="SI"/>
    <s v="NO"/>
    <m/>
    <s v="NO"/>
    <m/>
    <m/>
    <s v="ME"/>
    <s v="BU"/>
    <n v="0"/>
    <n v="1"/>
    <n v="1"/>
    <m/>
    <n v="1"/>
    <n v="1"/>
    <s v="carta"/>
    <m/>
    <m/>
    <d v="2022-01-26T12:14:56"/>
    <s v="95.250.127.32"/>
    <n v="1166.6666666666667"/>
  </r>
  <r>
    <n v="893"/>
    <s v="Villar Dora"/>
    <s v="F"/>
    <n v="65"/>
    <x v="0"/>
    <s v="SO"/>
    <s v="P"/>
    <n v="1"/>
    <m/>
    <m/>
    <m/>
    <s v="PE"/>
    <m/>
    <m/>
    <m/>
    <n v="1000"/>
    <s v="NO"/>
    <s v="SA"/>
    <s v="NO"/>
    <m/>
    <m/>
    <s v="NO"/>
    <s v="NO"/>
    <m/>
    <s v="NO"/>
    <m/>
    <s v="VE"/>
    <s v="AL"/>
    <s v="SU"/>
    <n v="1"/>
    <n v="1"/>
    <n v="1"/>
    <n v="1"/>
    <n v="1"/>
    <n v="1"/>
    <s v="carta"/>
    <m/>
    <m/>
    <d v="2022-01-26T12:16:46"/>
    <s v="95.250.127.32"/>
    <n v="1000"/>
  </r>
  <r>
    <n v="896"/>
    <s v="Villar Dora"/>
    <s v="F"/>
    <n v="80"/>
    <x v="0"/>
    <s v="SO"/>
    <s v="A"/>
    <m/>
    <m/>
    <m/>
    <m/>
    <m/>
    <m/>
    <m/>
    <m/>
    <m/>
    <m/>
    <m/>
    <s v="NO"/>
    <m/>
    <m/>
    <s v="NO"/>
    <m/>
    <m/>
    <s v="NO"/>
    <m/>
    <m/>
    <s v="NO"/>
    <s v="BU"/>
    <m/>
    <m/>
    <m/>
    <m/>
    <n v="1"/>
    <n v="1"/>
    <s v="carta"/>
    <m/>
    <m/>
    <d v="2022-01-26T12:20:51"/>
    <s v="95.250.127.32"/>
    <n v="0"/>
  </r>
  <r>
    <n v="898"/>
    <s v="Villar Dora"/>
    <s v="M"/>
    <n v="65"/>
    <x v="3"/>
    <s v="CO"/>
    <s v="P"/>
    <n v="3"/>
    <s v="OC"/>
    <m/>
    <m/>
    <s v="PE"/>
    <m/>
    <s v="NA"/>
    <m/>
    <n v="3500"/>
    <s v="SI"/>
    <m/>
    <s v="SI"/>
    <s v="NO"/>
    <m/>
    <s v="SI"/>
    <s v="NO"/>
    <m/>
    <s v="NO"/>
    <m/>
    <m/>
    <s v="ME"/>
    <s v="BU"/>
    <n v="0"/>
    <m/>
    <n v="0"/>
    <n v="0"/>
    <n v="1"/>
    <n v="1"/>
    <s v="carta"/>
    <m/>
    <m/>
    <d v="2022-01-26T12:22:42"/>
    <s v="95.250.127.32"/>
    <n v="1166.6666666666667"/>
  </r>
  <r>
    <n v="902"/>
    <s v="Villar Dora"/>
    <s v="F"/>
    <n v="55"/>
    <x v="3"/>
    <s v="CO"/>
    <s v="P"/>
    <n v="3"/>
    <s v="OC"/>
    <m/>
    <m/>
    <s v="PE"/>
    <m/>
    <s v="NA"/>
    <m/>
    <n v="3500"/>
    <s v="SI"/>
    <m/>
    <s v="SI"/>
    <s v="NO"/>
    <m/>
    <s v="SI"/>
    <s v="NO"/>
    <m/>
    <s v="NO"/>
    <m/>
    <m/>
    <s v="ME"/>
    <s v="BU"/>
    <m/>
    <n v="0"/>
    <n v="1"/>
    <n v="1"/>
    <n v="1"/>
    <n v="1"/>
    <s v="carta"/>
    <m/>
    <m/>
    <d v="2022-01-26T13:00:36"/>
    <s v="95.250.127.32"/>
    <n v="1166.6666666666667"/>
  </r>
  <r>
    <n v="903"/>
    <s v="Villar Dora"/>
    <m/>
    <n v="55"/>
    <x v="3"/>
    <s v="CF"/>
    <s v="P"/>
    <n v="1"/>
    <m/>
    <s v="DI"/>
    <m/>
    <m/>
    <m/>
    <m/>
    <m/>
    <n v="1500"/>
    <s v="NO"/>
    <m/>
    <m/>
    <m/>
    <m/>
    <m/>
    <m/>
    <m/>
    <m/>
    <m/>
    <m/>
    <m/>
    <m/>
    <m/>
    <m/>
    <m/>
    <m/>
    <m/>
    <m/>
    <s v="carta"/>
    <m/>
    <m/>
    <d v="2022-01-26T13:02:01"/>
    <s v="95.250.127.32"/>
    <n v="500"/>
  </r>
  <r>
    <n v="904"/>
    <s v="Villar Dora"/>
    <s v="M"/>
    <n v="60"/>
    <x v="1"/>
    <s v="PA"/>
    <s v="A"/>
    <n v="2"/>
    <m/>
    <s v="DI"/>
    <m/>
    <s v="PE"/>
    <m/>
    <m/>
    <m/>
    <n v="1000"/>
    <s v="SI"/>
    <m/>
    <s v="NO"/>
    <s v="NO"/>
    <s v="IN"/>
    <m/>
    <s v="NO"/>
    <s v="ST"/>
    <m/>
    <s v="FA"/>
    <s v="VE"/>
    <s v="NO"/>
    <s v="BU"/>
    <n v="1"/>
    <n v="0"/>
    <n v="0"/>
    <n v="1"/>
    <n v="1"/>
    <n v="0"/>
    <s v="carta"/>
    <m/>
    <m/>
    <d v="2022-01-26T13:04:11"/>
    <s v="95.250.127.32"/>
    <n v="500"/>
  </r>
  <r>
    <n v="905"/>
    <s v="Villar Dora"/>
    <s v="F"/>
    <n v="85"/>
    <x v="1"/>
    <s v="FN"/>
    <s v="A"/>
    <n v="2"/>
    <m/>
    <s v="DI"/>
    <m/>
    <s v="PE"/>
    <m/>
    <m/>
    <m/>
    <n v="1000"/>
    <s v="SI"/>
    <m/>
    <s v="NO"/>
    <s v="NO"/>
    <m/>
    <s v="SI"/>
    <s v="NO"/>
    <m/>
    <s v="NO"/>
    <m/>
    <s v="VE"/>
    <s v="NO"/>
    <s v="BU"/>
    <n v="1"/>
    <n v="0"/>
    <n v="0"/>
    <n v="1"/>
    <n v="0"/>
    <n v="0"/>
    <s v="carta"/>
    <m/>
    <m/>
    <d v="2022-01-26T13:06:37"/>
    <s v="95.250.127.32"/>
    <n v="500"/>
  </r>
  <r>
    <n v="906"/>
    <s v="Villar Dora"/>
    <s v="F"/>
    <n v="80"/>
    <x v="0"/>
    <s v="SO"/>
    <s v="P"/>
    <n v="1"/>
    <m/>
    <m/>
    <m/>
    <s v="PE"/>
    <m/>
    <m/>
    <m/>
    <n v="1500"/>
    <s v="SI"/>
    <m/>
    <s v="SI"/>
    <m/>
    <m/>
    <s v="SI"/>
    <s v="NO"/>
    <m/>
    <s v="NO"/>
    <m/>
    <m/>
    <s v="NO"/>
    <s v="BU"/>
    <n v="0"/>
    <n v="0"/>
    <n v="0"/>
    <n v="0"/>
    <n v="0"/>
    <n v="0"/>
    <s v="carta"/>
    <m/>
    <m/>
    <d v="2022-01-26T13:08:21"/>
    <s v="95.250.127.32"/>
    <n v="1500"/>
  </r>
  <r>
    <n v="907"/>
    <s v="Villar Dora"/>
    <s v="M"/>
    <n v="75"/>
    <x v="0"/>
    <s v="SO"/>
    <s v="P"/>
    <m/>
    <m/>
    <m/>
    <m/>
    <s v="PE"/>
    <m/>
    <m/>
    <m/>
    <n v="1000"/>
    <s v="NO"/>
    <s v="CA"/>
    <s v="NO"/>
    <s v="NO"/>
    <m/>
    <s v="SI"/>
    <s v="NO"/>
    <m/>
    <s v="SI"/>
    <s v="FA"/>
    <s v="AT"/>
    <s v="ME"/>
    <s v="BU"/>
    <n v="0"/>
    <n v="0"/>
    <n v="0"/>
    <m/>
    <n v="1"/>
    <n v="1"/>
    <s v="carta"/>
    <m/>
    <m/>
    <d v="2022-01-26T13:11:34"/>
    <s v="95.250.127.32"/>
    <n v="1000"/>
  </r>
  <r>
    <n v="908"/>
    <s v="Villar Dora"/>
    <s v="F"/>
    <n v="75"/>
    <x v="0"/>
    <s v="SO"/>
    <s v="P"/>
    <n v="1"/>
    <m/>
    <m/>
    <m/>
    <m/>
    <m/>
    <m/>
    <m/>
    <n v="1000"/>
    <s v="SI"/>
    <m/>
    <m/>
    <m/>
    <m/>
    <m/>
    <m/>
    <m/>
    <m/>
    <m/>
    <m/>
    <m/>
    <m/>
    <n v="1"/>
    <m/>
    <n v="0"/>
    <m/>
    <n v="2"/>
    <n v="1"/>
    <s v="carta"/>
    <m/>
    <m/>
    <d v="2022-01-26T13:12:58"/>
    <s v="95.250.127.32"/>
    <n v="1000"/>
  </r>
  <r>
    <n v="909"/>
    <s v="Villar Dora"/>
    <s v="M"/>
    <n v="50"/>
    <x v="2"/>
    <s v="CF"/>
    <s v="A"/>
    <m/>
    <m/>
    <s v="DI"/>
    <m/>
    <m/>
    <m/>
    <m/>
    <m/>
    <m/>
    <s v="NO"/>
    <s v="AF"/>
    <s v="NO"/>
    <s v="NO"/>
    <s v="DI"/>
    <s v="NO"/>
    <s v="SI"/>
    <s v="CO"/>
    <s v="NO"/>
    <s v="AL"/>
    <s v="AT"/>
    <s v="NO"/>
    <s v="MB"/>
    <n v="1"/>
    <m/>
    <n v="1"/>
    <n v="3"/>
    <n v="3"/>
    <n v="3"/>
    <s v="carta"/>
    <m/>
    <m/>
    <d v="2022-01-26T13:15:48"/>
    <s v="95.250.127.32"/>
    <n v="0"/>
  </r>
  <r>
    <n v="910"/>
    <s v="Villar Dora"/>
    <s v="F"/>
    <n v="80"/>
    <x v="1"/>
    <s v="CO"/>
    <s v="A"/>
    <m/>
    <m/>
    <m/>
    <m/>
    <s v="PE"/>
    <m/>
    <m/>
    <m/>
    <n v="2000"/>
    <s v="SI"/>
    <m/>
    <s v="SI"/>
    <s v="NO"/>
    <m/>
    <s v="SI"/>
    <s v="NO"/>
    <m/>
    <s v="NO"/>
    <m/>
    <m/>
    <s v="ME"/>
    <s v="SU"/>
    <n v="2"/>
    <m/>
    <n v="0"/>
    <n v="0"/>
    <n v="1"/>
    <n v="1"/>
    <s v="carta"/>
    <m/>
    <m/>
    <d v="2022-01-26T13:18:06"/>
    <s v="95.250.127.32"/>
    <n v="1000"/>
  </r>
  <r>
    <n v="911"/>
    <s v="Villar Dora"/>
    <s v="M"/>
    <n v="75"/>
    <x v="1"/>
    <s v="CO"/>
    <s v="A"/>
    <n v="2"/>
    <m/>
    <m/>
    <m/>
    <s v="PE"/>
    <m/>
    <m/>
    <m/>
    <m/>
    <s v="SI"/>
    <m/>
    <s v="SI"/>
    <s v="NO"/>
    <m/>
    <s v="SI"/>
    <s v="NO"/>
    <m/>
    <s v="NO"/>
    <m/>
    <m/>
    <s v="ME"/>
    <s v="SU"/>
    <n v="2"/>
    <m/>
    <n v="0"/>
    <n v="0"/>
    <n v="1"/>
    <n v="1"/>
    <s v="carta"/>
    <m/>
    <m/>
    <d v="2022-01-26T13:20:03"/>
    <s v="95.250.127.32"/>
    <n v="0"/>
  </r>
  <r>
    <n v="912"/>
    <s v="Villar Dora"/>
    <s v="M"/>
    <n v="80"/>
    <x v="1"/>
    <s v="CO"/>
    <s v="P"/>
    <n v="2"/>
    <m/>
    <m/>
    <m/>
    <s v="PE"/>
    <m/>
    <m/>
    <m/>
    <n v="2000"/>
    <s v="SI"/>
    <m/>
    <s v="SI"/>
    <s v="NO"/>
    <m/>
    <s v="SI"/>
    <s v="NO"/>
    <m/>
    <s v="NO"/>
    <m/>
    <m/>
    <s v="AL"/>
    <s v="SU"/>
    <n v="3"/>
    <n v="2"/>
    <n v="2"/>
    <n v="3"/>
    <n v="3"/>
    <n v="3"/>
    <s v="carta"/>
    <m/>
    <m/>
    <d v="2022-01-26T13:22:15"/>
    <s v="95.250.127.32"/>
    <n v="1000"/>
  </r>
  <r>
    <m/>
    <m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D487BF9-B91C-46B3-8F26-DD2086AF1473}" name="Tabella pivot1" cacheId="36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 rowHeaderCaption="Comune">
  <location ref="AP2:AQ10" firstHeaderRow="1" firstDataRow="1" firstDataCol="1"/>
  <pivotFields count="40">
    <pivotField dataField="1" showAll="0"/>
    <pivotField axis="axisRow" showAll="0">
      <items count="8">
        <item x="2"/>
        <item x="3"/>
        <item x="4"/>
        <item x="0"/>
        <item x="6"/>
        <item x="5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nteggio di ID" fld="0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1224C4D-7018-49DE-A3B9-C8283AE704AF}" name="Tabella pivot4" cacheId="33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 chartFormat="8">
  <location ref="A1:B12" firstHeaderRow="1" firstDataRow="1" firstDataCol="1"/>
  <pivotFields count="41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1">
        <item x="8"/>
        <item x="6"/>
        <item x="1"/>
        <item x="7"/>
        <item x="0"/>
        <item x="3"/>
        <item x="5"/>
        <item x="4"/>
        <item x="2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showAll="0"/>
  </pivotFields>
  <rowFields count="1">
    <field x="15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Numero famigli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4686162-7255-4A1A-A672-E7DD876D3BEB}" name="Tabella pivot1" cacheId="33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 rowHeaderCaption="Redditi mesi/componenti">
  <location ref="G1:H48" firstHeaderRow="1" firstDataRow="1" firstDataCol="1"/>
  <pivotFields count="41">
    <pivotField showAll="0"/>
    <pivotField dataField="1" showAll="0"/>
    <pivotField showAll="0"/>
    <pivotField showAll="0"/>
    <pivotField axis="axisRow" showAll="0">
      <items count="6">
        <item x="0"/>
        <item x="1"/>
        <item x="3"/>
        <item x="2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1">
        <item x="8"/>
        <item x="6"/>
        <item x="1"/>
        <item x="7"/>
        <item x="0"/>
        <item x="3"/>
        <item x="5"/>
        <item x="4"/>
        <item x="2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showAll="0"/>
  </pivotFields>
  <rowFields count="2">
    <field x="15"/>
    <field x="4"/>
  </rowFields>
  <rowItems count="47">
    <i>
      <x/>
    </i>
    <i r="1">
      <x/>
    </i>
    <i r="1">
      <x v="1"/>
    </i>
    <i>
      <x v="1"/>
    </i>
    <i r="1">
      <x/>
    </i>
    <i r="1">
      <x v="1"/>
    </i>
    <i r="1">
      <x v="4"/>
    </i>
    <i>
      <x v="2"/>
    </i>
    <i r="1">
      <x/>
    </i>
    <i r="1">
      <x v="1"/>
    </i>
    <i r="1">
      <x v="2"/>
    </i>
    <i r="1">
      <x v="3"/>
    </i>
    <i r="1">
      <x v="4"/>
    </i>
    <i>
      <x v="3"/>
    </i>
    <i r="1">
      <x/>
    </i>
    <i r="1">
      <x v="1"/>
    </i>
    <i r="1">
      <x v="2"/>
    </i>
    <i r="1">
      <x v="4"/>
    </i>
    <i>
      <x v="4"/>
    </i>
    <i r="1">
      <x/>
    </i>
    <i r="1">
      <x v="1"/>
    </i>
    <i r="1">
      <x v="3"/>
    </i>
    <i r="1">
      <x v="4"/>
    </i>
    <i>
      <x v="5"/>
    </i>
    <i r="1">
      <x v="1"/>
    </i>
    <i r="1">
      <x v="2"/>
    </i>
    <i r="1">
      <x v="3"/>
    </i>
    <i r="1">
      <x v="4"/>
    </i>
    <i>
      <x v="6"/>
    </i>
    <i r="1">
      <x v="1"/>
    </i>
    <i r="1">
      <x v="2"/>
    </i>
    <i r="1">
      <x v="3"/>
    </i>
    <i>
      <x v="7"/>
    </i>
    <i r="1">
      <x v="1"/>
    </i>
    <i r="1">
      <x v="2"/>
    </i>
    <i r="1">
      <x v="3"/>
    </i>
    <i r="1">
      <x v="4"/>
    </i>
    <i>
      <x v="8"/>
    </i>
    <i r="1">
      <x/>
    </i>
    <i r="1">
      <x v="1"/>
    </i>
    <i r="1">
      <x v="2"/>
    </i>
    <i r="1">
      <x v="3"/>
    </i>
    <i>
      <x v="9"/>
    </i>
    <i r="1">
      <x/>
    </i>
    <i r="1">
      <x v="1"/>
    </i>
    <i r="1">
      <x v="3"/>
    </i>
    <i t="grand">
      <x/>
    </i>
  </rowItems>
  <colItems count="1">
    <i/>
  </colItems>
  <dataFields count="1">
    <dataField name="Numero famigli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483BAC-EC72-482D-B418-F3C4449928E0}" name="Tabella pivot5" cacheId="33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1:B5" firstHeaderRow="1" firstDataRow="1" firstDataCol="1"/>
  <pivotFields count="41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showAll="0"/>
  </pivotFields>
  <rowFields count="1">
    <field x="16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Numero famigli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74A31FE-5A7A-4BB4-966A-12832C231676}" name="Tabella pivot6" cacheId="33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1:B5" firstHeaderRow="1" firstDataRow="1" firstDataCol="1"/>
  <pivotFields count="41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showAll="0"/>
  </pivotFields>
  <rowFields count="1">
    <field x="18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nteggio degli intervistati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536F689-18E5-4CA6-A077-F62F25299864}" name="Tabella pivot4" cacheId="33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1:B6" firstHeaderRow="1" firstDataRow="1" firstDataCol="1"/>
  <pivotFields count="41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3"/>
        <item m="1" x="4"/>
        <item x="2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showAll="0"/>
  </pivotFields>
  <rowFields count="1">
    <field x="23"/>
  </rowFields>
  <rowItems count="5">
    <i>
      <x/>
    </i>
    <i>
      <x v="2"/>
    </i>
    <i>
      <x v="3"/>
    </i>
    <i>
      <x v="4"/>
    </i>
    <i t="grand">
      <x/>
    </i>
  </rowItems>
  <colItems count="1">
    <i/>
  </colItems>
  <dataFields count="1">
    <dataField name="Numero famigli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BF30BE5-ADAF-42C3-8C72-D62367E4D15E}" name="Tabella pivot6" cacheId="33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9:B13" firstHeaderRow="1" firstDataRow="1" firstDataCol="1"/>
  <pivotFields count="41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showAll="0"/>
  </pivotFields>
  <rowFields count="1">
    <field x="2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nteggio di Comune residenza intervistato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C1C1A53-F3B8-4785-93DA-0EC65E8085E9}" name="Tabella pivot1" cacheId="33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3:B10" firstHeaderRow="1" firstDataRow="1" firstDataCol="1"/>
  <pivotFields count="41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3"/>
        <item x="2"/>
        <item x="0"/>
        <item x="4"/>
        <item x="1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showAll="0"/>
  </pivotFields>
  <rowFields count="1">
    <field x="27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onteggio di Comun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015BA4A-B193-4B99-84CF-57E8B423CB65}" name="Tabella pivot2" cacheId="33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A35:B41" firstHeaderRow="1" firstDataRow="1" firstDataCol="1"/>
  <pivotFields count="41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0"/>
        <item x="3"/>
        <item x="2"/>
        <item x="1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showAll="0"/>
  </pivotFields>
  <rowFields count="1">
    <field x="28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nteggio di Comun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597E5DE-117F-46F4-9005-ECBEB4EE47B4}" name="Tabella pivot2" cacheId="44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K49:L55" firstHeaderRow="1" firstDataRow="1" firstDataCol="1"/>
  <pivotFields count="41">
    <pivotField showAll="0"/>
    <pivotField dataField="1" showAll="0"/>
    <pivotField showAll="0"/>
    <pivotField showAll="0"/>
    <pivotField axis="axisRow" showAll="0">
      <items count="7">
        <item x="0"/>
        <item x="1"/>
        <item x="3"/>
        <item x="2"/>
        <item m="1"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6">
    <i>
      <x/>
    </i>
    <i>
      <x v="1"/>
    </i>
    <i>
      <x v="2"/>
    </i>
    <i>
      <x v="3"/>
    </i>
    <i>
      <x v="5"/>
    </i>
    <i t="grand">
      <x/>
    </i>
  </rowItems>
  <colItems count="1">
    <i/>
  </colItems>
  <dataFields count="1">
    <dataField name="Conteggio di Comune residenza intervistato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412EA5-289A-400A-8636-E3818923EF1F}" name="Tabella pivot5" cacheId="33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 chartFormat="14" rowHeaderCaption="Classi di età">
  <location ref="K1:L11" firstHeaderRow="1" firstDataRow="1" firstDataCol="1"/>
  <pivotFields count="41">
    <pivotField showAll="0"/>
    <pivotField dataField="1" showAll="0"/>
    <pivotField showAll="0"/>
    <pivotField axis="axisRow" showAll="0">
      <items count="10">
        <item x="2"/>
        <item x="3"/>
        <item x="1"/>
        <item x="4"/>
        <item x="0"/>
        <item x="5"/>
        <item x="6"/>
        <item x="7"/>
        <item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showAll="0"/>
  </pivotFields>
  <rowFields count="1">
    <field x="3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Conteggio delle rispost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DD34BD9-B5D0-4668-8EE8-89CE1E11EF1E}" name="Tabella pivot6" cacheId="33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 chartFormat="17" rowHeaderCaption="Reddito mensile">
  <location ref="K24:L35" firstHeaderRow="1" firstDataRow="1" firstDataCol="1"/>
  <pivotFields count="41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1">
        <item x="8"/>
        <item x="6"/>
        <item x="1"/>
        <item x="7"/>
        <item x="0"/>
        <item x="3"/>
        <item x="5"/>
        <item x="4"/>
        <item x="2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showAll="0"/>
  </pivotFields>
  <rowFields count="1">
    <field x="15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nteggio delle risposte" fld="1" subtotal="count" baseField="0" baseItem="0"/>
  </dataFields>
  <chartFormats count="11">
    <chartFormat chart="4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3">
      <pivotArea type="data" outline="0" fieldPosition="0">
        <references count="2">
          <reference field="4294967294" count="1" selected="0">
            <x v="0"/>
          </reference>
          <reference field="15" count="1" selected="0">
            <x v="0"/>
          </reference>
        </references>
      </pivotArea>
    </chartFormat>
    <chartFormat chart="4" format="14">
      <pivotArea type="data" outline="0" fieldPosition="0">
        <references count="2">
          <reference field="4294967294" count="1" selected="0">
            <x v="0"/>
          </reference>
          <reference field="15" count="1" selected="0">
            <x v="1"/>
          </reference>
        </references>
      </pivotArea>
    </chartFormat>
    <chartFormat chart="4" format="15">
      <pivotArea type="data" outline="0" fieldPosition="0">
        <references count="2">
          <reference field="4294967294" count="1" selected="0">
            <x v="0"/>
          </reference>
          <reference field="15" count="1" selected="0">
            <x v="2"/>
          </reference>
        </references>
      </pivotArea>
    </chartFormat>
    <chartFormat chart="4" format="16">
      <pivotArea type="data" outline="0" fieldPosition="0">
        <references count="2">
          <reference field="4294967294" count="1" selected="0">
            <x v="0"/>
          </reference>
          <reference field="15" count="1" selected="0">
            <x v="3"/>
          </reference>
        </references>
      </pivotArea>
    </chartFormat>
    <chartFormat chart="4" format="17">
      <pivotArea type="data" outline="0" fieldPosition="0">
        <references count="2">
          <reference field="4294967294" count="1" selected="0">
            <x v="0"/>
          </reference>
          <reference field="15" count="1" selected="0">
            <x v="4"/>
          </reference>
        </references>
      </pivotArea>
    </chartFormat>
    <chartFormat chart="4" format="18">
      <pivotArea type="data" outline="0" fieldPosition="0">
        <references count="2">
          <reference field="4294967294" count="1" selected="0">
            <x v="0"/>
          </reference>
          <reference field="15" count="1" selected="0">
            <x v="5"/>
          </reference>
        </references>
      </pivotArea>
    </chartFormat>
    <chartFormat chart="4" format="19">
      <pivotArea type="data" outline="0" fieldPosition="0">
        <references count="2">
          <reference field="4294967294" count="1" selected="0">
            <x v="0"/>
          </reference>
          <reference field="15" count="1" selected="0">
            <x v="6"/>
          </reference>
        </references>
      </pivotArea>
    </chartFormat>
    <chartFormat chart="4" format="20">
      <pivotArea type="data" outline="0" fieldPosition="0">
        <references count="2">
          <reference field="4294967294" count="1" selected="0">
            <x v="0"/>
          </reference>
          <reference field="15" count="1" selected="0">
            <x v="7"/>
          </reference>
        </references>
      </pivotArea>
    </chartFormat>
    <chartFormat chart="4" format="21">
      <pivotArea type="data" outline="0" fieldPosition="0">
        <references count="2">
          <reference field="4294967294" count="1" selected="0">
            <x v="0"/>
          </reference>
          <reference field="15" count="1" selected="0">
            <x v="8"/>
          </reference>
        </references>
      </pivotArea>
    </chartFormat>
    <chartFormat chart="4" format="22">
      <pivotArea type="data" outline="0" fieldPosition="0">
        <references count="2">
          <reference field="4294967294" count="1" selected="0">
            <x v="0"/>
          </reference>
          <reference field="15" count="1" selected="0">
            <x v="9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A6754E2-D6FE-4301-AD86-DFD18DC648D2}" name="Tabella pivot6" cacheId="33" applyNumberFormats="0" applyBorderFormats="0" applyFontFormats="0" applyPatternFormats="0" applyAlignmentFormats="0" applyWidthHeightFormats="1" dataCaption="Valori" grandTotalCaption="Totale" updatedVersion="7" minRefreshableVersion="3" useAutoFormatting="1" itemPrintTitles="1" createdVersion="7" indent="0" outline="1" outlineData="1" multipleFieldFilters="0" chartFormat="9" rowHeaderCaption="Euro pro capite">
  <location ref="A1:C20" firstHeaderRow="0" firstDataRow="1" firstDataCol="1"/>
  <pivotFields count="41"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axis="axisRow" dataField="1" showAll="0">
      <items count="26">
        <item m="1" x="18"/>
        <item x="17"/>
        <item m="1" x="19"/>
        <item x="2"/>
        <item x="12"/>
        <item x="13"/>
        <item x="8"/>
        <item x="4"/>
        <item m="1" x="24"/>
        <item x="6"/>
        <item x="7"/>
        <item x="16"/>
        <item x="1"/>
        <item x="15"/>
        <item x="9"/>
        <item x="10"/>
        <item x="11"/>
        <item x="5"/>
        <item x="0"/>
        <item m="1" x="20"/>
        <item m="1" x="23"/>
        <item m="1" x="22"/>
        <item x="3"/>
        <item x="14"/>
        <item m="1" x="21"/>
        <item t="default"/>
      </items>
    </pivotField>
  </pivotFields>
  <rowFields count="1">
    <field x="40"/>
  </rowFields>
  <rowItems count="19">
    <i>
      <x v="1"/>
    </i>
    <i>
      <x v="3"/>
    </i>
    <i>
      <x v="4"/>
    </i>
    <i>
      <x v="5"/>
    </i>
    <i>
      <x v="6"/>
    </i>
    <i>
      <x v="7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2"/>
    </i>
    <i>
      <x v="23"/>
    </i>
    <i t="grand">
      <x/>
    </i>
  </rowItems>
  <colFields count="1">
    <field x="-2"/>
  </colFields>
  <colItems count="2">
    <i>
      <x/>
    </i>
    <i i="1">
      <x v="1"/>
    </i>
  </colItems>
  <dataFields count="2">
    <dataField name="Numero di famiglie" fld="40" subtotal="count" baseField="15" baseItem="0"/>
    <dataField name="Numero persone" fld="4" baseField="0" baseItem="0"/>
  </dataFields>
  <formats count="3">
    <format dxfId="2">
      <pivotArea dataOnly="0" labelOnly="1" fieldPosition="0">
        <references count="1">
          <reference field="40" count="0"/>
        </references>
      </pivotArea>
    </format>
    <format dxfId="1">
      <pivotArea collapsedLevelsAreSubtotals="1" fieldPosition="0">
        <references count="1">
          <reference field="40" count="0"/>
        </references>
      </pivotArea>
    </format>
    <format dxfId="0">
      <pivotArea dataOnly="0" labelOnly="1" fieldPosition="0">
        <references count="1">
          <reference field="40" count="0"/>
        </references>
      </pivotArea>
    </format>
  </formats>
  <chartFormats count="1">
    <chartFormat chart="8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25950D2-613E-4058-97DE-A2F716B6BC73}" name="Tabella pivot1" cacheId="33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>
  <location ref="H2:J22" firstHeaderRow="0" firstDataRow="1" firstDataCol="1"/>
  <pivotFields count="41">
    <pivotField showAll="0"/>
    <pivotField axis="axisRow" dataField="1" showAll="0">
      <items count="8">
        <item m="1" x="6"/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axis="axisRow" numFmtId="164" showAll="0">
      <items count="26">
        <item m="1" x="18"/>
        <item x="17"/>
        <item m="1" x="19"/>
        <item x="2"/>
        <item x="12"/>
        <item x="13"/>
        <item x="8"/>
        <item x="4"/>
        <item m="1" x="24"/>
        <item x="6"/>
        <item x="7"/>
        <item x="16"/>
        <item x="1"/>
        <item x="15"/>
        <item x="9"/>
        <item x="10"/>
        <item x="11"/>
        <item x="5"/>
        <item x="0"/>
        <item m="1" x="20"/>
        <item m="1" x="23"/>
        <item m="1" x="22"/>
        <item x="3"/>
        <item x="14"/>
        <item m="1" x="21"/>
        <item t="default"/>
      </items>
    </pivotField>
  </pivotFields>
  <rowFields count="2">
    <field x="1"/>
    <field x="40"/>
  </rowFields>
  <rowItems count="20">
    <i>
      <x v="6"/>
    </i>
    <i r="1">
      <x v="1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2"/>
    </i>
    <i r="1">
      <x v="23"/>
    </i>
    <i t="grand">
      <x/>
    </i>
  </rowItems>
  <colFields count="1">
    <field x="-2"/>
  </colFields>
  <colItems count="2">
    <i>
      <x/>
    </i>
    <i i="1">
      <x v="1"/>
    </i>
  </colItems>
  <dataFields count="2">
    <dataField name="Numero persone" fld="4" baseField="0" baseItem="0"/>
    <dataField name="Numero famigli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01CB602-5B91-4888-92AA-D06FED45E1F8}" name="Tabella pivot5" cacheId="33" applyNumberFormats="0" applyBorderFormats="0" applyFontFormats="0" applyPatternFormats="0" applyAlignmentFormats="0" applyWidthHeightFormats="1" dataCaption="Valori" updatedVersion="7" minRefreshableVersion="3" useAutoFormatting="1" itemPrintTitles="1" createdVersion="7" indent="0" outline="1" outlineData="1" multipleFieldFilters="0" rowHeaderCaption="Quanti redditi">
  <location ref="A2:B7" firstHeaderRow="1" firstDataRow="1" firstDataCol="1"/>
  <pivotFields count="41">
    <pivotField showAll="0"/>
    <pivotField dataField="1" showAll="0"/>
    <pivotField showAll="0"/>
    <pivotField showAll="0"/>
    <pivotField showAll="0"/>
    <pivotField showAll="0"/>
    <pivotField showAll="0"/>
    <pivotField axis="axisRow" showAll="0">
      <items count="6">
        <item x="0"/>
        <item x="1"/>
        <item x="2"/>
        <item m="1" x="4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2" showAll="0"/>
    <pivotField showAll="0"/>
    <pivotField showAll="0"/>
  </pivotFields>
  <rowFields count="1">
    <field x="7"/>
  </rowFields>
  <rowItems count="5">
    <i>
      <x/>
    </i>
    <i>
      <x v="1"/>
    </i>
    <i>
      <x v="2"/>
    </i>
    <i>
      <x v="4"/>
    </i>
    <i t="grand">
      <x/>
    </i>
  </rowItems>
  <colItems count="1">
    <i/>
  </colItems>
  <dataFields count="1">
    <dataField name="Numero famigli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1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ivotTable" Target="../pivotTables/pivotTable15.xml"/><Relationship Id="rId1" Type="http://schemas.openxmlformats.org/officeDocument/2006/relationships/pivotTable" Target="../pivotTables/pivotTable14.xml"/><Relationship Id="rId4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6.xml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Relationship Id="rId4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ivotTable" Target="../pivotTables/pivotTable11.xml"/><Relationship Id="rId1" Type="http://schemas.openxmlformats.org/officeDocument/2006/relationships/pivotTable" Target="../pivotTables/pivotTable10.xml"/><Relationship Id="rId4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9"/>
  <sheetViews>
    <sheetView workbookViewId="0">
      <selection activeCell="AP24" sqref="AP24"/>
    </sheetView>
  </sheetViews>
  <sheetFormatPr defaultRowHeight="15" x14ac:dyDescent="0.25"/>
  <cols>
    <col min="1" max="1" width="4" bestFit="1" customWidth="1"/>
    <col min="2" max="2" width="14.42578125" bestFit="1" customWidth="1"/>
    <col min="3" max="15" width="3.7109375" customWidth="1"/>
    <col min="16" max="16" width="5" bestFit="1" customWidth="1"/>
    <col min="17" max="17" width="3.85546875" bestFit="1" customWidth="1"/>
    <col min="18" max="35" width="3.7109375" customWidth="1"/>
    <col min="36" max="36" width="6.7109375" bestFit="1" customWidth="1"/>
    <col min="37" max="37" width="23.42578125" bestFit="1" customWidth="1"/>
    <col min="38" max="38" width="10.5703125" bestFit="1" customWidth="1"/>
    <col min="39" max="39" width="15.85546875" bestFit="1" customWidth="1"/>
    <col min="40" max="40" width="14.85546875" bestFit="1" customWidth="1"/>
    <col min="41" max="41" width="9.42578125" customWidth="1"/>
    <col min="42" max="42" width="18.28515625" bestFit="1" customWidth="1"/>
    <col min="43" max="43" width="14.5703125" bestFit="1" customWidth="1"/>
    <col min="44" max="44" width="12" bestFit="1" customWidth="1"/>
  </cols>
  <sheetData>
    <row r="1" spans="1:43" ht="409.5" x14ac:dyDescent="0.25">
      <c r="A1" s="20" t="s">
        <v>203</v>
      </c>
      <c r="B1" s="20" t="s">
        <v>204</v>
      </c>
      <c r="C1" s="20" t="s">
        <v>205</v>
      </c>
      <c r="D1" s="20" t="s">
        <v>206</v>
      </c>
      <c r="E1" s="20" t="s">
        <v>207</v>
      </c>
      <c r="F1" s="20" t="s">
        <v>208</v>
      </c>
      <c r="G1" s="20" t="s">
        <v>209</v>
      </c>
      <c r="H1" s="20" t="s">
        <v>210</v>
      </c>
      <c r="I1" s="20" t="s">
        <v>211</v>
      </c>
      <c r="J1" s="20" t="s">
        <v>212</v>
      </c>
      <c r="K1" s="20" t="s">
        <v>213</v>
      </c>
      <c r="L1" s="20" t="s">
        <v>214</v>
      </c>
      <c r="M1" s="20" t="s">
        <v>215</v>
      </c>
      <c r="N1" s="20" t="s">
        <v>216</v>
      </c>
      <c r="O1" s="20" t="s">
        <v>217</v>
      </c>
      <c r="P1" s="20" t="s">
        <v>218</v>
      </c>
      <c r="Q1" s="20" t="s">
        <v>219</v>
      </c>
      <c r="R1" s="20" t="s">
        <v>220</v>
      </c>
      <c r="S1" s="20" t="s">
        <v>221</v>
      </c>
      <c r="T1" s="20" t="s">
        <v>222</v>
      </c>
      <c r="U1" s="20" t="s">
        <v>223</v>
      </c>
      <c r="V1" s="20" t="s">
        <v>224</v>
      </c>
      <c r="W1" s="20" t="s">
        <v>225</v>
      </c>
      <c r="X1" s="20" t="s">
        <v>226</v>
      </c>
      <c r="Y1" s="20" t="s">
        <v>227</v>
      </c>
      <c r="Z1" s="20" t="s">
        <v>226</v>
      </c>
      <c r="AA1" s="20" t="s">
        <v>228</v>
      </c>
      <c r="AB1" s="20" t="s">
        <v>229</v>
      </c>
      <c r="AC1" s="20" t="s">
        <v>230</v>
      </c>
      <c r="AD1" s="20" t="s">
        <v>152</v>
      </c>
      <c r="AE1" s="20" t="s">
        <v>153</v>
      </c>
      <c r="AF1" s="20" t="s">
        <v>154</v>
      </c>
      <c r="AG1" s="20" t="s">
        <v>155</v>
      </c>
      <c r="AH1" s="20" t="s">
        <v>156</v>
      </c>
      <c r="AI1" s="20" t="s">
        <v>157</v>
      </c>
      <c r="AJ1" s="20" t="s">
        <v>231</v>
      </c>
      <c r="AK1" s="20" t="s">
        <v>232</v>
      </c>
      <c r="AL1" s="20" t="s">
        <v>233</v>
      </c>
      <c r="AM1" s="20" t="s">
        <v>234</v>
      </c>
      <c r="AN1" s="20" t="s">
        <v>235</v>
      </c>
    </row>
    <row r="2" spans="1:43" x14ac:dyDescent="0.25">
      <c r="A2" s="1">
        <v>10</v>
      </c>
      <c r="B2" s="1" t="s">
        <v>33</v>
      </c>
      <c r="C2" s="1" t="s">
        <v>30</v>
      </c>
      <c r="D2" s="1">
        <v>85</v>
      </c>
      <c r="E2" s="1">
        <v>1</v>
      </c>
      <c r="F2" s="1" t="s">
        <v>2</v>
      </c>
      <c r="G2" s="1" t="s">
        <v>17</v>
      </c>
      <c r="H2" s="1">
        <v>1</v>
      </c>
      <c r="I2" s="1"/>
      <c r="J2" s="1"/>
      <c r="K2" s="1"/>
      <c r="L2" s="1" t="s">
        <v>27</v>
      </c>
      <c r="M2" s="1"/>
      <c r="N2" s="1"/>
      <c r="O2" s="1"/>
      <c r="P2" s="1">
        <v>4000</v>
      </c>
      <c r="Q2" s="1" t="s">
        <v>5</v>
      </c>
      <c r="R2" s="1"/>
      <c r="S2" s="1" t="s">
        <v>5</v>
      </c>
      <c r="T2" s="1" t="s">
        <v>6</v>
      </c>
      <c r="U2" s="1" t="s">
        <v>29</v>
      </c>
      <c r="V2" s="1" t="s">
        <v>5</v>
      </c>
      <c r="W2" s="1" t="s">
        <v>6</v>
      </c>
      <c r="X2" s="1"/>
      <c r="Y2" s="1" t="s">
        <v>6</v>
      </c>
      <c r="Z2" s="1"/>
      <c r="AA2" s="1"/>
      <c r="AB2" s="1" t="s">
        <v>6</v>
      </c>
      <c r="AC2" s="1" t="s">
        <v>21</v>
      </c>
      <c r="AD2" s="1">
        <v>2</v>
      </c>
      <c r="AE2" s="1">
        <v>1</v>
      </c>
      <c r="AF2" s="1">
        <v>0</v>
      </c>
      <c r="AG2" s="1">
        <v>0</v>
      </c>
      <c r="AH2" s="1">
        <v>0</v>
      </c>
      <c r="AI2" s="1">
        <v>0</v>
      </c>
      <c r="AJ2" s="1" t="s">
        <v>171</v>
      </c>
      <c r="AK2" s="1" t="s">
        <v>35</v>
      </c>
      <c r="AL2" s="1" t="s">
        <v>36</v>
      </c>
      <c r="AM2" s="2">
        <v>44488.579409722224</v>
      </c>
      <c r="AN2" s="1" t="s">
        <v>34</v>
      </c>
      <c r="AP2" s="6" t="s">
        <v>160</v>
      </c>
      <c r="AQ2" t="s">
        <v>246</v>
      </c>
    </row>
    <row r="3" spans="1:43" x14ac:dyDescent="0.25">
      <c r="A3" s="1">
        <v>11</v>
      </c>
      <c r="B3" s="1" t="s">
        <v>33</v>
      </c>
      <c r="C3" s="1" t="s">
        <v>30</v>
      </c>
      <c r="D3" s="1">
        <v>85</v>
      </c>
      <c r="E3" s="1">
        <v>1</v>
      </c>
      <c r="F3" s="1" t="s">
        <v>2</v>
      </c>
      <c r="G3" s="1" t="s">
        <v>17</v>
      </c>
      <c r="H3" s="1">
        <v>1</v>
      </c>
      <c r="I3" s="1"/>
      <c r="J3" s="1"/>
      <c r="K3" s="1"/>
      <c r="L3" s="1" t="s">
        <v>27</v>
      </c>
      <c r="M3" s="1"/>
      <c r="N3" s="1"/>
      <c r="O3" s="1"/>
      <c r="P3" s="1">
        <v>4000</v>
      </c>
      <c r="Q3" s="1" t="s">
        <v>5</v>
      </c>
      <c r="R3" s="1"/>
      <c r="S3" s="1" t="s">
        <v>5</v>
      </c>
      <c r="T3" s="1" t="s">
        <v>6</v>
      </c>
      <c r="U3" s="1" t="s">
        <v>29</v>
      </c>
      <c r="V3" s="1" t="s">
        <v>5</v>
      </c>
      <c r="W3" s="1" t="s">
        <v>6</v>
      </c>
      <c r="X3" s="1"/>
      <c r="Y3" s="1" t="s">
        <v>6</v>
      </c>
      <c r="Z3" s="1"/>
      <c r="AA3" s="1"/>
      <c r="AB3" s="1" t="s">
        <v>6</v>
      </c>
      <c r="AC3" s="1" t="s">
        <v>21</v>
      </c>
      <c r="AD3" s="1">
        <v>2</v>
      </c>
      <c r="AE3" s="1">
        <v>1</v>
      </c>
      <c r="AF3" s="1">
        <v>0</v>
      </c>
      <c r="AG3" s="1">
        <v>0</v>
      </c>
      <c r="AH3" s="1">
        <v>0</v>
      </c>
      <c r="AI3" s="1">
        <v>0</v>
      </c>
      <c r="AJ3" s="1" t="s">
        <v>171</v>
      </c>
      <c r="AK3" s="1" t="s">
        <v>35</v>
      </c>
      <c r="AL3" s="1" t="s">
        <v>36</v>
      </c>
      <c r="AM3" s="2">
        <v>44488.742835648147</v>
      </c>
      <c r="AN3" s="1" t="s">
        <v>34</v>
      </c>
      <c r="AP3" s="4" t="s">
        <v>40</v>
      </c>
      <c r="AQ3" s="5">
        <v>9</v>
      </c>
    </row>
    <row r="4" spans="1:43" x14ac:dyDescent="0.25">
      <c r="A4" s="1">
        <v>12</v>
      </c>
      <c r="B4" s="1" t="s">
        <v>33</v>
      </c>
      <c r="C4" s="1" t="s">
        <v>30</v>
      </c>
      <c r="D4" s="1">
        <v>85</v>
      </c>
      <c r="E4" s="1">
        <v>1</v>
      </c>
      <c r="F4" s="1" t="s">
        <v>2</v>
      </c>
      <c r="G4" s="1" t="s">
        <v>17</v>
      </c>
      <c r="H4" s="1">
        <v>1</v>
      </c>
      <c r="I4" s="1"/>
      <c r="J4" s="1"/>
      <c r="K4" s="1"/>
      <c r="L4" s="1" t="s">
        <v>27</v>
      </c>
      <c r="M4" s="1"/>
      <c r="N4" s="1"/>
      <c r="O4" s="1"/>
      <c r="P4" s="1">
        <v>4000</v>
      </c>
      <c r="Q4" s="1" t="s">
        <v>5</v>
      </c>
      <c r="R4" s="1"/>
      <c r="S4" s="1" t="s">
        <v>5</v>
      </c>
      <c r="T4" s="1" t="s">
        <v>6</v>
      </c>
      <c r="U4" s="1" t="s">
        <v>29</v>
      </c>
      <c r="V4" s="1" t="s">
        <v>5</v>
      </c>
      <c r="W4" s="1" t="s">
        <v>6</v>
      </c>
      <c r="X4" s="1"/>
      <c r="Y4" s="1" t="s">
        <v>6</v>
      </c>
      <c r="Z4" s="1"/>
      <c r="AA4" s="1"/>
      <c r="AB4" s="1" t="s">
        <v>6</v>
      </c>
      <c r="AC4" s="1" t="s">
        <v>21</v>
      </c>
      <c r="AD4" s="1">
        <v>2</v>
      </c>
      <c r="AE4" s="1">
        <v>1</v>
      </c>
      <c r="AF4" s="1">
        <v>0</v>
      </c>
      <c r="AG4" s="1">
        <v>0</v>
      </c>
      <c r="AH4" s="1">
        <v>0</v>
      </c>
      <c r="AI4" s="1">
        <v>0</v>
      </c>
      <c r="AJ4" s="1" t="s">
        <v>171</v>
      </c>
      <c r="AK4" s="1" t="s">
        <v>35</v>
      </c>
      <c r="AL4" s="1" t="s">
        <v>36</v>
      </c>
      <c r="AM4" s="2">
        <v>44488.785162037035</v>
      </c>
      <c r="AN4" s="1" t="s">
        <v>34</v>
      </c>
      <c r="AP4" s="4" t="s">
        <v>0</v>
      </c>
      <c r="AQ4" s="5">
        <v>10</v>
      </c>
    </row>
    <row r="5" spans="1:43" x14ac:dyDescent="0.25">
      <c r="A5" s="1">
        <v>15</v>
      </c>
      <c r="B5" s="1"/>
      <c r="C5" s="1" t="s">
        <v>1</v>
      </c>
      <c r="D5" s="1">
        <v>55</v>
      </c>
      <c r="E5" s="1">
        <v>3</v>
      </c>
      <c r="F5" s="1" t="s">
        <v>2</v>
      </c>
      <c r="G5" s="1" t="s">
        <v>17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 t="s">
        <v>171</v>
      </c>
      <c r="AK5" s="1" t="s">
        <v>37</v>
      </c>
      <c r="AL5" s="1" t="s">
        <v>36</v>
      </c>
      <c r="AM5" s="2">
        <v>44488.943483796298</v>
      </c>
      <c r="AN5" s="1" t="s">
        <v>34</v>
      </c>
      <c r="AP5" s="4" t="s">
        <v>31</v>
      </c>
      <c r="AQ5" s="5">
        <v>5</v>
      </c>
    </row>
    <row r="6" spans="1:43" x14ac:dyDescent="0.25">
      <c r="A6" s="1">
        <v>20</v>
      </c>
      <c r="B6" s="1" t="s">
        <v>33</v>
      </c>
      <c r="C6" s="1" t="s">
        <v>1</v>
      </c>
      <c r="D6" s="1">
        <v>50</v>
      </c>
      <c r="E6" s="1">
        <v>4</v>
      </c>
      <c r="F6" s="1" t="s">
        <v>16</v>
      </c>
      <c r="G6" s="1" t="s">
        <v>17</v>
      </c>
      <c r="H6" s="1">
        <v>2</v>
      </c>
      <c r="I6" s="1" t="s">
        <v>4</v>
      </c>
      <c r="J6" s="1"/>
      <c r="K6" s="1" t="s">
        <v>18</v>
      </c>
      <c r="L6" s="1"/>
      <c r="M6" s="1" t="s">
        <v>19</v>
      </c>
      <c r="N6" s="1"/>
      <c r="O6" s="1"/>
      <c r="P6" s="1">
        <v>3500</v>
      </c>
      <c r="Q6" s="1" t="s">
        <v>5</v>
      </c>
      <c r="R6" s="1"/>
      <c r="S6" s="1" t="s">
        <v>5</v>
      </c>
      <c r="T6" s="1" t="s">
        <v>5</v>
      </c>
      <c r="U6" s="1" t="s">
        <v>29</v>
      </c>
      <c r="V6" s="1" t="s">
        <v>5</v>
      </c>
      <c r="W6" s="1" t="s">
        <v>6</v>
      </c>
      <c r="X6" s="1"/>
      <c r="Y6" s="1" t="s">
        <v>6</v>
      </c>
      <c r="Z6" s="1"/>
      <c r="AA6" s="1"/>
      <c r="AB6" s="1" t="s">
        <v>6</v>
      </c>
      <c r="AC6" s="1" t="s">
        <v>32</v>
      </c>
      <c r="AD6" s="1">
        <v>2</v>
      </c>
      <c r="AE6" s="1">
        <v>0</v>
      </c>
      <c r="AF6" s="1">
        <v>0</v>
      </c>
      <c r="AG6" s="1">
        <v>0</v>
      </c>
      <c r="AH6" s="1">
        <v>2</v>
      </c>
      <c r="AI6" s="1">
        <v>1</v>
      </c>
      <c r="AJ6" s="1" t="s">
        <v>171</v>
      </c>
      <c r="AK6" s="1" t="s">
        <v>38</v>
      </c>
      <c r="AL6" s="1" t="s">
        <v>36</v>
      </c>
      <c r="AM6" s="2">
        <v>44489.68414351852</v>
      </c>
      <c r="AN6" s="3">
        <v>51182105197</v>
      </c>
      <c r="AP6" s="4" t="s">
        <v>33</v>
      </c>
      <c r="AQ6" s="5">
        <v>14</v>
      </c>
    </row>
    <row r="7" spans="1:43" x14ac:dyDescent="0.25">
      <c r="A7" s="1">
        <v>26</v>
      </c>
      <c r="B7" s="1" t="s">
        <v>40</v>
      </c>
      <c r="C7" s="1" t="s">
        <v>30</v>
      </c>
      <c r="D7" s="1">
        <v>50</v>
      </c>
      <c r="E7" s="1">
        <v>1</v>
      </c>
      <c r="F7" s="1" t="s">
        <v>26</v>
      </c>
      <c r="G7" s="1" t="s">
        <v>3</v>
      </c>
      <c r="H7" s="1">
        <v>1</v>
      </c>
      <c r="I7" s="1"/>
      <c r="J7" s="1"/>
      <c r="K7" s="1"/>
      <c r="L7" s="1"/>
      <c r="M7" s="1"/>
      <c r="N7" s="1"/>
      <c r="O7" s="1"/>
      <c r="P7" s="1">
        <v>1500</v>
      </c>
      <c r="Q7" s="1" t="s">
        <v>6</v>
      </c>
      <c r="R7" s="1" t="s">
        <v>22</v>
      </c>
      <c r="S7" s="1" t="s">
        <v>6</v>
      </c>
      <c r="T7" s="1" t="s">
        <v>5</v>
      </c>
      <c r="U7" s="1" t="s">
        <v>23</v>
      </c>
      <c r="V7" s="1" t="s">
        <v>6</v>
      </c>
      <c r="W7" s="1" t="s">
        <v>6</v>
      </c>
      <c r="X7" s="1"/>
      <c r="Y7" s="1" t="s">
        <v>5</v>
      </c>
      <c r="Z7" s="1" t="s">
        <v>39</v>
      </c>
      <c r="AA7" s="1" t="s">
        <v>14</v>
      </c>
      <c r="AB7" s="1" t="s">
        <v>6</v>
      </c>
      <c r="AC7" s="1" t="s">
        <v>29</v>
      </c>
      <c r="AD7" s="1">
        <v>1</v>
      </c>
      <c r="AE7" s="1">
        <v>0</v>
      </c>
      <c r="AF7" s="1">
        <v>0</v>
      </c>
      <c r="AG7" s="1">
        <v>0</v>
      </c>
      <c r="AH7" s="1">
        <v>1</v>
      </c>
      <c r="AI7" s="1">
        <v>1</v>
      </c>
      <c r="AJ7" s="1" t="s">
        <v>171</v>
      </c>
      <c r="AK7" s="1" t="s">
        <v>41</v>
      </c>
      <c r="AL7" s="1" t="s">
        <v>36</v>
      </c>
      <c r="AM7" s="2">
        <v>44489.986921296295</v>
      </c>
      <c r="AN7" s="1" t="s">
        <v>42</v>
      </c>
      <c r="AP7" s="4" t="s">
        <v>50</v>
      </c>
      <c r="AQ7" s="5">
        <v>1</v>
      </c>
    </row>
    <row r="8" spans="1:43" x14ac:dyDescent="0.25">
      <c r="A8" s="1">
        <v>27</v>
      </c>
      <c r="B8" s="1" t="s">
        <v>40</v>
      </c>
      <c r="C8" s="1" t="s">
        <v>30</v>
      </c>
      <c r="D8" s="1">
        <v>50</v>
      </c>
      <c r="E8" s="1">
        <v>1</v>
      </c>
      <c r="F8" s="1" t="s">
        <v>26</v>
      </c>
      <c r="G8" s="1" t="s">
        <v>3</v>
      </c>
      <c r="H8" s="1">
        <v>1</v>
      </c>
      <c r="I8" s="1"/>
      <c r="J8" s="1"/>
      <c r="K8" s="1"/>
      <c r="L8" s="1"/>
      <c r="M8" s="1"/>
      <c r="N8" s="1"/>
      <c r="O8" s="1"/>
      <c r="P8" s="1">
        <v>1500</v>
      </c>
      <c r="Q8" s="1" t="s">
        <v>6</v>
      </c>
      <c r="R8" s="1" t="s">
        <v>22</v>
      </c>
      <c r="S8" s="1" t="s">
        <v>6</v>
      </c>
      <c r="T8" s="1" t="s">
        <v>5</v>
      </c>
      <c r="U8" s="1" t="s">
        <v>23</v>
      </c>
      <c r="V8" s="1" t="s">
        <v>6</v>
      </c>
      <c r="W8" s="1" t="s">
        <v>6</v>
      </c>
      <c r="X8" s="1"/>
      <c r="Y8" s="1" t="s">
        <v>5</v>
      </c>
      <c r="Z8" s="1" t="s">
        <v>39</v>
      </c>
      <c r="AA8" s="1" t="s">
        <v>14</v>
      </c>
      <c r="AB8" s="1" t="s">
        <v>6</v>
      </c>
      <c r="AC8" s="1" t="s">
        <v>29</v>
      </c>
      <c r="AD8" s="1">
        <v>1</v>
      </c>
      <c r="AE8" s="1">
        <v>0</v>
      </c>
      <c r="AF8" s="1">
        <v>0</v>
      </c>
      <c r="AG8" s="1">
        <v>0</v>
      </c>
      <c r="AH8" s="1">
        <v>1</v>
      </c>
      <c r="AI8" s="1">
        <v>1</v>
      </c>
      <c r="AJ8" s="1" t="s">
        <v>171</v>
      </c>
      <c r="AK8" s="1" t="s">
        <v>41</v>
      </c>
      <c r="AL8" s="1" t="s">
        <v>36</v>
      </c>
      <c r="AM8" s="2">
        <v>44489.986932870372</v>
      </c>
      <c r="AN8" s="3">
        <v>69171249117</v>
      </c>
      <c r="AP8" s="4" t="s">
        <v>66</v>
      </c>
      <c r="AQ8" s="5">
        <v>8</v>
      </c>
    </row>
    <row r="9" spans="1:43" x14ac:dyDescent="0.25">
      <c r="A9" s="1">
        <v>28</v>
      </c>
      <c r="B9" s="1" t="s">
        <v>40</v>
      </c>
      <c r="C9" s="1" t="s">
        <v>30</v>
      </c>
      <c r="D9" s="1">
        <v>50</v>
      </c>
      <c r="E9" s="1">
        <v>1</v>
      </c>
      <c r="F9" s="1" t="s">
        <v>26</v>
      </c>
      <c r="G9" s="1" t="s">
        <v>3</v>
      </c>
      <c r="H9" s="1">
        <v>1</v>
      </c>
      <c r="I9" s="1"/>
      <c r="J9" s="1"/>
      <c r="K9" s="1"/>
      <c r="L9" s="1"/>
      <c r="M9" s="1"/>
      <c r="N9" s="1"/>
      <c r="O9" s="1"/>
      <c r="P9" s="1">
        <v>1500</v>
      </c>
      <c r="Q9" s="1" t="s">
        <v>6</v>
      </c>
      <c r="R9" s="1" t="s">
        <v>22</v>
      </c>
      <c r="S9" s="1" t="s">
        <v>6</v>
      </c>
      <c r="T9" s="1" t="s">
        <v>5</v>
      </c>
      <c r="U9" s="1" t="s">
        <v>23</v>
      </c>
      <c r="V9" s="1" t="s">
        <v>6</v>
      </c>
      <c r="W9" s="1" t="s">
        <v>6</v>
      </c>
      <c r="X9" s="1"/>
      <c r="Y9" s="1" t="s">
        <v>5</v>
      </c>
      <c r="Z9" s="1" t="s">
        <v>39</v>
      </c>
      <c r="AA9" s="1" t="s">
        <v>14</v>
      </c>
      <c r="AB9" s="1" t="s">
        <v>6</v>
      </c>
      <c r="AC9" s="1" t="s">
        <v>29</v>
      </c>
      <c r="AD9" s="1">
        <v>1</v>
      </c>
      <c r="AE9" s="1">
        <v>0</v>
      </c>
      <c r="AF9" s="1">
        <v>0</v>
      </c>
      <c r="AG9" s="1">
        <v>0</v>
      </c>
      <c r="AH9" s="1">
        <v>1</v>
      </c>
      <c r="AI9" s="1">
        <v>1</v>
      </c>
      <c r="AJ9" s="1" t="s">
        <v>171</v>
      </c>
      <c r="AK9" s="1" t="s">
        <v>41</v>
      </c>
      <c r="AL9" s="1" t="s">
        <v>36</v>
      </c>
      <c r="AM9" s="2">
        <v>44489.986932870372</v>
      </c>
      <c r="AN9" s="1" t="s">
        <v>43</v>
      </c>
      <c r="AP9" s="4" t="s">
        <v>142</v>
      </c>
      <c r="AQ9" s="5">
        <v>1</v>
      </c>
    </row>
    <row r="10" spans="1:43" x14ac:dyDescent="0.25">
      <c r="A10" s="1">
        <v>29</v>
      </c>
      <c r="B10" s="1" t="s">
        <v>40</v>
      </c>
      <c r="C10" s="1" t="s">
        <v>30</v>
      </c>
      <c r="D10" s="1">
        <v>50</v>
      </c>
      <c r="E10" s="1">
        <v>1</v>
      </c>
      <c r="F10" s="1" t="s">
        <v>26</v>
      </c>
      <c r="G10" s="1" t="s">
        <v>3</v>
      </c>
      <c r="H10" s="1">
        <v>1</v>
      </c>
      <c r="I10" s="1"/>
      <c r="J10" s="1"/>
      <c r="K10" s="1"/>
      <c r="L10" s="1"/>
      <c r="M10" s="1"/>
      <c r="N10" s="1"/>
      <c r="O10" s="1"/>
      <c r="P10" s="1">
        <v>1500</v>
      </c>
      <c r="Q10" s="1" t="s">
        <v>6</v>
      </c>
      <c r="R10" s="1" t="s">
        <v>22</v>
      </c>
      <c r="S10" s="1" t="s">
        <v>6</v>
      </c>
      <c r="T10" s="1" t="s">
        <v>5</v>
      </c>
      <c r="U10" s="1" t="s">
        <v>23</v>
      </c>
      <c r="V10" s="1" t="s">
        <v>6</v>
      </c>
      <c r="W10" s="1" t="s">
        <v>6</v>
      </c>
      <c r="X10" s="1"/>
      <c r="Y10" s="1" t="s">
        <v>5</v>
      </c>
      <c r="Z10" s="1" t="s">
        <v>39</v>
      </c>
      <c r="AA10" s="1" t="s">
        <v>14</v>
      </c>
      <c r="AB10" s="1"/>
      <c r="AC10" s="1"/>
      <c r="AD10" s="1"/>
      <c r="AE10" s="1"/>
      <c r="AF10" s="1"/>
      <c r="AG10" s="1"/>
      <c r="AH10" s="1"/>
      <c r="AI10" s="1"/>
      <c r="AJ10" s="1" t="s">
        <v>171</v>
      </c>
      <c r="AK10" s="1" t="s">
        <v>41</v>
      </c>
      <c r="AL10" s="1" t="s">
        <v>36</v>
      </c>
      <c r="AM10" s="2">
        <v>44489.986956018518</v>
      </c>
      <c r="AN10" s="1" t="s">
        <v>44</v>
      </c>
      <c r="AP10" s="4" t="s">
        <v>127</v>
      </c>
      <c r="AQ10" s="5">
        <v>48</v>
      </c>
    </row>
    <row r="11" spans="1:43" x14ac:dyDescent="0.25">
      <c r="A11" s="1">
        <v>30</v>
      </c>
      <c r="B11" s="1" t="s">
        <v>40</v>
      </c>
      <c r="C11" s="1" t="s">
        <v>30</v>
      </c>
      <c r="D11" s="1">
        <v>50</v>
      </c>
      <c r="E11" s="1">
        <v>1</v>
      </c>
      <c r="F11" s="1" t="s">
        <v>26</v>
      </c>
      <c r="G11" s="1" t="s">
        <v>3</v>
      </c>
      <c r="H11" s="1">
        <v>1</v>
      </c>
      <c r="I11" s="1"/>
      <c r="J11" s="1"/>
      <c r="K11" s="1"/>
      <c r="L11" s="1"/>
      <c r="M11" s="1"/>
      <c r="N11" s="1"/>
      <c r="O11" s="1"/>
      <c r="P11" s="1">
        <v>1500</v>
      </c>
      <c r="Q11" s="1" t="s">
        <v>6</v>
      </c>
      <c r="R11" s="1" t="s">
        <v>22</v>
      </c>
      <c r="S11" s="1" t="s">
        <v>6</v>
      </c>
      <c r="T11" s="1" t="s">
        <v>5</v>
      </c>
      <c r="U11" s="1" t="s">
        <v>23</v>
      </c>
      <c r="V11" s="1" t="s">
        <v>6</v>
      </c>
      <c r="W11" s="1" t="s">
        <v>6</v>
      </c>
      <c r="X11" s="1"/>
      <c r="Y11" s="1" t="s">
        <v>5</v>
      </c>
      <c r="Z11" s="1" t="s">
        <v>39</v>
      </c>
      <c r="AA11" s="1" t="s">
        <v>14</v>
      </c>
      <c r="AB11" s="1"/>
      <c r="AC11" s="1"/>
      <c r="AD11" s="1"/>
      <c r="AE11" s="1"/>
      <c r="AF11" s="1"/>
      <c r="AG11" s="1"/>
      <c r="AH11" s="1"/>
      <c r="AI11" s="1"/>
      <c r="AJ11" s="1" t="s">
        <v>171</v>
      </c>
      <c r="AK11" s="1" t="s">
        <v>41</v>
      </c>
      <c r="AL11" s="1" t="s">
        <v>36</v>
      </c>
      <c r="AM11" s="2">
        <v>44489.986956018518</v>
      </c>
      <c r="AN11" s="3">
        <v>69171249120</v>
      </c>
    </row>
    <row r="12" spans="1:43" x14ac:dyDescent="0.25">
      <c r="A12" s="1">
        <v>34</v>
      </c>
      <c r="B12" s="1" t="s">
        <v>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 t="s">
        <v>171</v>
      </c>
      <c r="AK12" s="1" t="s">
        <v>45</v>
      </c>
      <c r="AL12" s="1" t="s">
        <v>36</v>
      </c>
      <c r="AM12" s="2">
        <v>44490.430312500001</v>
      </c>
      <c r="AN12" s="1" t="s">
        <v>46</v>
      </c>
    </row>
    <row r="13" spans="1:43" x14ac:dyDescent="0.25">
      <c r="A13" s="1">
        <v>35</v>
      </c>
      <c r="B13" s="1" t="s">
        <v>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 t="s">
        <v>171</v>
      </c>
      <c r="AK13" s="1" t="s">
        <v>45</v>
      </c>
      <c r="AL13" s="1" t="s">
        <v>36</v>
      </c>
      <c r="AM13" s="2">
        <v>44490.439814814818</v>
      </c>
      <c r="AN13" s="1" t="s">
        <v>47</v>
      </c>
    </row>
    <row r="14" spans="1:43" x14ac:dyDescent="0.25">
      <c r="A14" s="1">
        <v>48</v>
      </c>
      <c r="B14" s="1" t="s">
        <v>33</v>
      </c>
      <c r="C14" s="1" t="s">
        <v>30</v>
      </c>
      <c r="D14" s="1">
        <v>55</v>
      </c>
      <c r="E14" s="1">
        <v>1</v>
      </c>
      <c r="F14" s="1" t="s">
        <v>26</v>
      </c>
      <c r="G14" s="1" t="s">
        <v>17</v>
      </c>
      <c r="H14" s="1">
        <v>1</v>
      </c>
      <c r="I14" s="1" t="s">
        <v>4</v>
      </c>
      <c r="J14" s="1"/>
      <c r="K14" s="1"/>
      <c r="L14" s="1"/>
      <c r="M14" s="1"/>
      <c r="N14" s="1"/>
      <c r="O14" s="1"/>
      <c r="P14" s="1">
        <v>2500</v>
      </c>
      <c r="Q14" s="1" t="s">
        <v>5</v>
      </c>
      <c r="R14" s="1"/>
      <c r="S14" s="1" t="s">
        <v>5</v>
      </c>
      <c r="T14" s="1" t="s">
        <v>6</v>
      </c>
      <c r="U14" s="1" t="s">
        <v>29</v>
      </c>
      <c r="V14" s="1" t="s">
        <v>5</v>
      </c>
      <c r="W14" s="1" t="s">
        <v>6</v>
      </c>
      <c r="X14" s="1"/>
      <c r="Y14" s="1" t="s">
        <v>6</v>
      </c>
      <c r="Z14" s="1"/>
      <c r="AA14" s="1" t="s">
        <v>25</v>
      </c>
      <c r="AB14" s="1" t="s">
        <v>6</v>
      </c>
      <c r="AC14" s="1" t="s">
        <v>29</v>
      </c>
      <c r="AD14" s="1">
        <v>2</v>
      </c>
      <c r="AE14" s="1">
        <v>0</v>
      </c>
      <c r="AF14" s="1">
        <v>1</v>
      </c>
      <c r="AG14" s="1">
        <v>1</v>
      </c>
      <c r="AH14" s="1">
        <v>2</v>
      </c>
      <c r="AI14" s="1">
        <v>2</v>
      </c>
      <c r="AJ14" s="1" t="s">
        <v>171</v>
      </c>
      <c r="AK14" s="1" t="s">
        <v>48</v>
      </c>
      <c r="AL14" s="1" t="s">
        <v>36</v>
      </c>
      <c r="AM14" s="2">
        <v>44490.831157407411</v>
      </c>
      <c r="AN14" s="3">
        <v>51183158111</v>
      </c>
    </row>
    <row r="15" spans="1:43" x14ac:dyDescent="0.25">
      <c r="A15" s="1">
        <v>49</v>
      </c>
      <c r="B15" s="1" t="s">
        <v>33</v>
      </c>
      <c r="C15" s="1" t="s">
        <v>30</v>
      </c>
      <c r="D15" s="1">
        <v>55</v>
      </c>
      <c r="E15" s="1">
        <v>1</v>
      </c>
      <c r="F15" s="1" t="s">
        <v>26</v>
      </c>
      <c r="G15" s="1" t="s">
        <v>17</v>
      </c>
      <c r="H15" s="1">
        <v>1</v>
      </c>
      <c r="I15" s="1" t="s">
        <v>4</v>
      </c>
      <c r="J15" s="1"/>
      <c r="K15" s="1"/>
      <c r="L15" s="1"/>
      <c r="M15" s="1"/>
      <c r="N15" s="1"/>
      <c r="O15" s="1"/>
      <c r="P15" s="1">
        <v>2500</v>
      </c>
      <c r="Q15" s="1" t="s">
        <v>5</v>
      </c>
      <c r="R15" s="1"/>
      <c r="S15" s="1" t="s">
        <v>5</v>
      </c>
      <c r="T15" s="1" t="s">
        <v>6</v>
      </c>
      <c r="U15" s="1" t="s">
        <v>29</v>
      </c>
      <c r="V15" s="1" t="s">
        <v>5</v>
      </c>
      <c r="W15" s="1" t="s">
        <v>6</v>
      </c>
      <c r="X15" s="1"/>
      <c r="Y15" s="1" t="s">
        <v>6</v>
      </c>
      <c r="Z15" s="1"/>
      <c r="AA15" s="1" t="s">
        <v>25</v>
      </c>
      <c r="AB15" s="1" t="s">
        <v>6</v>
      </c>
      <c r="AC15" s="1" t="s">
        <v>29</v>
      </c>
      <c r="AD15" s="1">
        <v>2</v>
      </c>
      <c r="AE15" s="1">
        <v>0</v>
      </c>
      <c r="AF15" s="1">
        <v>1</v>
      </c>
      <c r="AG15" s="1">
        <v>1</v>
      </c>
      <c r="AH15" s="1">
        <v>2</v>
      </c>
      <c r="AI15" s="1">
        <v>2</v>
      </c>
      <c r="AJ15" s="1" t="s">
        <v>171</v>
      </c>
      <c r="AK15" s="1" t="s">
        <v>48</v>
      </c>
      <c r="AL15" s="1" t="s">
        <v>36</v>
      </c>
      <c r="AM15" s="2">
        <v>44490.83121527778</v>
      </c>
      <c r="AN15" s="3">
        <v>51183158111</v>
      </c>
    </row>
    <row r="16" spans="1:43" x14ac:dyDescent="0.25">
      <c r="A16" s="1">
        <v>51</v>
      </c>
      <c r="B16" s="1" t="s">
        <v>33</v>
      </c>
      <c r="C16" s="1" t="s">
        <v>30</v>
      </c>
      <c r="D16" s="1">
        <v>80</v>
      </c>
      <c r="E16" s="1">
        <v>2</v>
      </c>
      <c r="F16" s="1" t="s">
        <v>9</v>
      </c>
      <c r="G16" s="1" t="s">
        <v>17</v>
      </c>
      <c r="H16" s="1">
        <v>2</v>
      </c>
      <c r="I16" s="1"/>
      <c r="J16" s="1"/>
      <c r="K16" s="1"/>
      <c r="L16" s="1" t="s">
        <v>27</v>
      </c>
      <c r="M16" s="1"/>
      <c r="N16" s="1"/>
      <c r="O16" s="1"/>
      <c r="P16" s="1">
        <v>2000</v>
      </c>
      <c r="Q16" s="1" t="s">
        <v>5</v>
      </c>
      <c r="R16" s="1"/>
      <c r="S16" s="1" t="s">
        <v>5</v>
      </c>
      <c r="T16" s="1" t="s">
        <v>6</v>
      </c>
      <c r="U16" s="1"/>
      <c r="V16" s="1" t="s">
        <v>5</v>
      </c>
      <c r="W16" s="1" t="s">
        <v>6</v>
      </c>
      <c r="X16" s="1"/>
      <c r="Y16" s="1" t="s">
        <v>6</v>
      </c>
      <c r="Z16" s="1"/>
      <c r="AA16" s="1" t="s">
        <v>25</v>
      </c>
      <c r="AB16" s="1" t="s">
        <v>7</v>
      </c>
      <c r="AC16" s="1" t="s">
        <v>29</v>
      </c>
      <c r="AD16" s="1">
        <v>2</v>
      </c>
      <c r="AE16" s="1">
        <v>1</v>
      </c>
      <c r="AF16" s="1">
        <v>1</v>
      </c>
      <c r="AG16" s="1">
        <v>2</v>
      </c>
      <c r="AH16" s="1">
        <v>2</v>
      </c>
      <c r="AI16" s="1">
        <v>2</v>
      </c>
      <c r="AJ16" s="1" t="s">
        <v>171</v>
      </c>
      <c r="AK16" s="1" t="s">
        <v>49</v>
      </c>
      <c r="AL16" s="1" t="s">
        <v>36</v>
      </c>
      <c r="AM16" s="2">
        <v>44490.833472222221</v>
      </c>
      <c r="AN16" s="3">
        <v>51183158111</v>
      </c>
    </row>
    <row r="17" spans="1:40" x14ac:dyDescent="0.25">
      <c r="A17" s="1">
        <v>52</v>
      </c>
      <c r="B17" s="1" t="s">
        <v>33</v>
      </c>
      <c r="C17" s="1" t="s">
        <v>30</v>
      </c>
      <c r="D17" s="1">
        <v>80</v>
      </c>
      <c r="E17" s="1">
        <v>2</v>
      </c>
      <c r="F17" s="1" t="s">
        <v>9</v>
      </c>
      <c r="G17" s="1" t="s">
        <v>17</v>
      </c>
      <c r="H17" s="1">
        <v>2</v>
      </c>
      <c r="I17" s="1"/>
      <c r="J17" s="1"/>
      <c r="K17" s="1"/>
      <c r="L17" s="1" t="s">
        <v>27</v>
      </c>
      <c r="M17" s="1"/>
      <c r="N17" s="1"/>
      <c r="O17" s="1"/>
      <c r="P17" s="1">
        <v>2000</v>
      </c>
      <c r="Q17" s="1" t="s">
        <v>5</v>
      </c>
      <c r="R17" s="1"/>
      <c r="S17" s="1" t="s">
        <v>5</v>
      </c>
      <c r="T17" s="1" t="s">
        <v>6</v>
      </c>
      <c r="U17" s="1"/>
      <c r="V17" s="1" t="s">
        <v>5</v>
      </c>
      <c r="W17" s="1" t="s">
        <v>6</v>
      </c>
      <c r="X17" s="1"/>
      <c r="Y17" s="1" t="s">
        <v>6</v>
      </c>
      <c r="Z17" s="1"/>
      <c r="AA17" s="1" t="s">
        <v>25</v>
      </c>
      <c r="AB17" s="1" t="s">
        <v>7</v>
      </c>
      <c r="AC17" s="1" t="s">
        <v>29</v>
      </c>
      <c r="AD17" s="1">
        <v>2</v>
      </c>
      <c r="AE17" s="1">
        <v>1</v>
      </c>
      <c r="AF17" s="1">
        <v>1</v>
      </c>
      <c r="AG17" s="1">
        <v>2</v>
      </c>
      <c r="AH17" s="1">
        <v>2</v>
      </c>
      <c r="AI17" s="1">
        <v>2</v>
      </c>
      <c r="AJ17" s="1" t="s">
        <v>171</v>
      </c>
      <c r="AK17" s="1" t="s">
        <v>49</v>
      </c>
      <c r="AL17" s="1" t="s">
        <v>36</v>
      </c>
      <c r="AM17" s="2">
        <v>44490.833553240744</v>
      </c>
      <c r="AN17" s="3">
        <v>51183158111</v>
      </c>
    </row>
    <row r="18" spans="1:40" x14ac:dyDescent="0.25">
      <c r="A18" s="1">
        <v>53</v>
      </c>
      <c r="B18" s="1" t="s">
        <v>33</v>
      </c>
      <c r="C18" s="1" t="s">
        <v>1</v>
      </c>
      <c r="D18" s="1">
        <v>75</v>
      </c>
      <c r="E18" s="1">
        <v>2</v>
      </c>
      <c r="F18" s="1" t="s">
        <v>9</v>
      </c>
      <c r="G18" s="1" t="s">
        <v>17</v>
      </c>
      <c r="H18" s="1">
        <v>2</v>
      </c>
      <c r="I18" s="1"/>
      <c r="J18" s="1"/>
      <c r="K18" s="1"/>
      <c r="L18" s="1" t="s">
        <v>27</v>
      </c>
      <c r="M18" s="1"/>
      <c r="N18" s="1"/>
      <c r="O18" s="1"/>
      <c r="P18" s="1">
        <v>2000</v>
      </c>
      <c r="Q18" s="1" t="s">
        <v>5</v>
      </c>
      <c r="R18" s="1"/>
      <c r="S18" s="1" t="s">
        <v>5</v>
      </c>
      <c r="T18" s="1" t="s">
        <v>6</v>
      </c>
      <c r="U18" s="1"/>
      <c r="V18" s="1" t="s">
        <v>5</v>
      </c>
      <c r="W18" s="1" t="s">
        <v>6</v>
      </c>
      <c r="X18" s="1"/>
      <c r="Y18" s="1" t="s">
        <v>6</v>
      </c>
      <c r="Z18" s="1"/>
      <c r="AA18" s="1" t="s">
        <v>25</v>
      </c>
      <c r="AB18" s="1" t="s">
        <v>20</v>
      </c>
      <c r="AC18" s="1" t="s">
        <v>29</v>
      </c>
      <c r="AD18" s="1">
        <v>2</v>
      </c>
      <c r="AE18" s="1">
        <v>1</v>
      </c>
      <c r="AF18" s="1">
        <v>1</v>
      </c>
      <c r="AG18" s="1">
        <v>1</v>
      </c>
      <c r="AH18" s="1">
        <v>2</v>
      </c>
      <c r="AI18" s="1">
        <v>2</v>
      </c>
      <c r="AJ18" s="1" t="s">
        <v>171</v>
      </c>
      <c r="AK18" s="1" t="s">
        <v>49</v>
      </c>
      <c r="AL18" s="1" t="s">
        <v>36</v>
      </c>
      <c r="AM18" s="2">
        <v>44490.834907407407</v>
      </c>
      <c r="AN18" s="3">
        <v>51183158111</v>
      </c>
    </row>
    <row r="19" spans="1:40" x14ac:dyDescent="0.25">
      <c r="A19" s="1">
        <v>76</v>
      </c>
      <c r="B19" s="1" t="s">
        <v>31</v>
      </c>
      <c r="C19" s="1" t="s">
        <v>30</v>
      </c>
      <c r="D19" s="1">
        <v>80</v>
      </c>
      <c r="E19" s="1">
        <v>2</v>
      </c>
      <c r="F19" s="1" t="s">
        <v>9</v>
      </c>
      <c r="G19" s="1" t="s">
        <v>3</v>
      </c>
      <c r="H19" s="1">
        <v>1</v>
      </c>
      <c r="I19" s="1"/>
      <c r="J19" s="1"/>
      <c r="K19" s="1"/>
      <c r="L19" s="1" t="s">
        <v>27</v>
      </c>
      <c r="M19" s="1"/>
      <c r="N19" s="1" t="s">
        <v>51</v>
      </c>
      <c r="O19" s="1"/>
      <c r="P19" s="1">
        <v>2000</v>
      </c>
      <c r="Q19" s="1" t="s">
        <v>5</v>
      </c>
      <c r="R19" s="1"/>
      <c r="S19" s="1" t="s">
        <v>6</v>
      </c>
      <c r="T19" s="1" t="s">
        <v>6</v>
      </c>
      <c r="U19" s="1"/>
      <c r="V19" s="1" t="s">
        <v>5</v>
      </c>
      <c r="W19" s="1" t="s">
        <v>6</v>
      </c>
      <c r="X19" s="1"/>
      <c r="Y19" s="1" t="s">
        <v>6</v>
      </c>
      <c r="Z19" s="1"/>
      <c r="AA19" s="1"/>
      <c r="AB19" s="1" t="s">
        <v>20</v>
      </c>
      <c r="AC19" s="1" t="s">
        <v>29</v>
      </c>
      <c r="AD19" s="1">
        <v>1</v>
      </c>
      <c r="AE19" s="1">
        <v>0</v>
      </c>
      <c r="AF19" s="1">
        <v>0</v>
      </c>
      <c r="AG19" s="1">
        <v>0</v>
      </c>
      <c r="AH19" s="1">
        <v>1</v>
      </c>
      <c r="AI19" s="1">
        <v>1</v>
      </c>
      <c r="AJ19" s="1" t="s">
        <v>171</v>
      </c>
      <c r="AK19" s="1" t="s">
        <v>53</v>
      </c>
      <c r="AL19" s="1" t="s">
        <v>36</v>
      </c>
      <c r="AM19" s="2">
        <v>44494.679259259261</v>
      </c>
      <c r="AN19" s="1" t="s">
        <v>52</v>
      </c>
    </row>
    <row r="20" spans="1:40" x14ac:dyDescent="0.25">
      <c r="A20" s="1">
        <v>77</v>
      </c>
      <c r="B20" s="1" t="s">
        <v>31</v>
      </c>
      <c r="C20" s="1" t="s">
        <v>30</v>
      </c>
      <c r="D20" s="1">
        <v>80</v>
      </c>
      <c r="E20" s="1">
        <v>2</v>
      </c>
      <c r="F20" s="1" t="s">
        <v>9</v>
      </c>
      <c r="G20" s="1" t="s">
        <v>3</v>
      </c>
      <c r="H20" s="1">
        <v>1</v>
      </c>
      <c r="I20" s="1"/>
      <c r="J20" s="1"/>
      <c r="K20" s="1"/>
      <c r="L20" s="1" t="s">
        <v>27</v>
      </c>
      <c r="M20" s="1"/>
      <c r="N20" s="1" t="s">
        <v>51</v>
      </c>
      <c r="O20" s="1"/>
      <c r="P20" s="1">
        <v>2000</v>
      </c>
      <c r="Q20" s="1" t="s">
        <v>5</v>
      </c>
      <c r="R20" s="1"/>
      <c r="S20" s="1" t="s">
        <v>6</v>
      </c>
      <c r="T20" s="1" t="s">
        <v>6</v>
      </c>
      <c r="U20" s="1"/>
      <c r="V20" s="1" t="s">
        <v>5</v>
      </c>
      <c r="W20" s="1" t="s">
        <v>6</v>
      </c>
      <c r="X20" s="1"/>
      <c r="Y20" s="1" t="s">
        <v>6</v>
      </c>
      <c r="Z20" s="1"/>
      <c r="AA20" s="1"/>
      <c r="AB20" s="1" t="s">
        <v>20</v>
      </c>
      <c r="AC20" s="1" t="s">
        <v>29</v>
      </c>
      <c r="AD20" s="1">
        <v>1</v>
      </c>
      <c r="AE20" s="1">
        <v>0</v>
      </c>
      <c r="AF20" s="1">
        <v>0</v>
      </c>
      <c r="AG20" s="1">
        <v>0</v>
      </c>
      <c r="AH20" s="1">
        <v>1</v>
      </c>
      <c r="AI20" s="1">
        <v>1</v>
      </c>
      <c r="AJ20" s="1" t="s">
        <v>171</v>
      </c>
      <c r="AK20" s="1" t="s">
        <v>53</v>
      </c>
      <c r="AL20" s="1" t="s">
        <v>36</v>
      </c>
      <c r="AM20" s="2">
        <v>44494.680474537039</v>
      </c>
      <c r="AN20" s="1" t="s">
        <v>52</v>
      </c>
    </row>
    <row r="21" spans="1:40" x14ac:dyDescent="0.25">
      <c r="A21" s="1">
        <v>78</v>
      </c>
      <c r="B21" s="1" t="s">
        <v>31</v>
      </c>
      <c r="C21" s="1" t="s">
        <v>30</v>
      </c>
      <c r="D21" s="1">
        <v>80</v>
      </c>
      <c r="E21" s="1">
        <v>2</v>
      </c>
      <c r="F21" s="1" t="s">
        <v>9</v>
      </c>
      <c r="G21" s="1" t="s">
        <v>3</v>
      </c>
      <c r="H21" s="1">
        <v>1</v>
      </c>
      <c r="I21" s="1"/>
      <c r="J21" s="1"/>
      <c r="K21" s="1"/>
      <c r="L21" s="1" t="s">
        <v>27</v>
      </c>
      <c r="M21" s="1"/>
      <c r="N21" s="1" t="s">
        <v>51</v>
      </c>
      <c r="O21" s="1"/>
      <c r="P21" s="1">
        <v>2000</v>
      </c>
      <c r="Q21" s="1" t="s">
        <v>5</v>
      </c>
      <c r="R21" s="1"/>
      <c r="S21" s="1" t="s">
        <v>6</v>
      </c>
      <c r="T21" s="1" t="s">
        <v>6</v>
      </c>
      <c r="U21" s="1"/>
      <c r="V21" s="1" t="s">
        <v>5</v>
      </c>
      <c r="W21" s="1" t="s">
        <v>6</v>
      </c>
      <c r="X21" s="1"/>
      <c r="Y21" s="1" t="s">
        <v>6</v>
      </c>
      <c r="Z21" s="1"/>
      <c r="AA21" s="1"/>
      <c r="AB21" s="1" t="s">
        <v>20</v>
      </c>
      <c r="AC21" s="1" t="s">
        <v>29</v>
      </c>
      <c r="AD21" s="1">
        <v>1</v>
      </c>
      <c r="AE21" s="1">
        <v>0</v>
      </c>
      <c r="AF21" s="1">
        <v>0</v>
      </c>
      <c r="AG21" s="1">
        <v>0</v>
      </c>
      <c r="AH21" s="1">
        <v>1</v>
      </c>
      <c r="AI21" s="1">
        <v>1</v>
      </c>
      <c r="AJ21" s="1" t="s">
        <v>171</v>
      </c>
      <c r="AK21" s="1" t="s">
        <v>53</v>
      </c>
      <c r="AL21" s="1" t="s">
        <v>36</v>
      </c>
      <c r="AM21" s="2">
        <v>44494.680509259262</v>
      </c>
      <c r="AN21" s="1" t="s">
        <v>52</v>
      </c>
    </row>
    <row r="22" spans="1:40" x14ac:dyDescent="0.25">
      <c r="A22" s="1">
        <v>92</v>
      </c>
      <c r="B22" s="1" t="s">
        <v>33</v>
      </c>
      <c r="C22" s="1" t="s">
        <v>1</v>
      </c>
      <c r="D22" s="1">
        <v>85</v>
      </c>
      <c r="E22" s="1">
        <v>3</v>
      </c>
      <c r="F22" s="1" t="s">
        <v>16</v>
      </c>
      <c r="G22" s="1" t="s">
        <v>17</v>
      </c>
      <c r="H22" s="1">
        <v>3</v>
      </c>
      <c r="I22" s="1" t="s">
        <v>4</v>
      </c>
      <c r="J22" s="1"/>
      <c r="K22" s="1"/>
      <c r="L22" s="1" t="s">
        <v>27</v>
      </c>
      <c r="M22" s="1"/>
      <c r="N22" s="1"/>
      <c r="O22" s="1"/>
      <c r="P22" s="1">
        <v>3000</v>
      </c>
      <c r="Q22" s="1" t="s">
        <v>5</v>
      </c>
      <c r="R22" s="1"/>
      <c r="S22" s="1" t="s">
        <v>5</v>
      </c>
      <c r="T22" s="1" t="s">
        <v>5</v>
      </c>
      <c r="U22" s="1" t="s">
        <v>29</v>
      </c>
      <c r="V22" s="1" t="s">
        <v>5</v>
      </c>
      <c r="W22" s="1" t="s">
        <v>6</v>
      </c>
      <c r="X22" s="1"/>
      <c r="Y22" s="1" t="s">
        <v>6</v>
      </c>
      <c r="Z22" s="1"/>
      <c r="AA22" s="1" t="s">
        <v>14</v>
      </c>
      <c r="AB22" s="1" t="s">
        <v>6</v>
      </c>
      <c r="AC22" s="1" t="s">
        <v>32</v>
      </c>
      <c r="AD22" s="1">
        <v>2</v>
      </c>
      <c r="AE22" s="1">
        <v>2</v>
      </c>
      <c r="AF22" s="1">
        <v>0</v>
      </c>
      <c r="AG22" s="1">
        <v>1</v>
      </c>
      <c r="AH22" s="1">
        <v>3</v>
      </c>
      <c r="AI22" s="1">
        <v>3</v>
      </c>
      <c r="AJ22" s="1" t="s">
        <v>171</v>
      </c>
      <c r="AK22" s="1" t="s">
        <v>55</v>
      </c>
      <c r="AL22" s="1" t="s">
        <v>36</v>
      </c>
      <c r="AM22" s="2">
        <v>44496.419733796298</v>
      </c>
      <c r="AN22" s="1" t="s">
        <v>54</v>
      </c>
    </row>
    <row r="23" spans="1:40" x14ac:dyDescent="0.25">
      <c r="A23" s="1">
        <v>93</v>
      </c>
      <c r="B23" s="1" t="s">
        <v>33</v>
      </c>
      <c r="C23" s="1" t="s">
        <v>30</v>
      </c>
      <c r="D23" s="1">
        <v>50</v>
      </c>
      <c r="E23" s="1">
        <v>3</v>
      </c>
      <c r="F23" s="1" t="s">
        <v>56</v>
      </c>
      <c r="G23" s="1" t="s">
        <v>17</v>
      </c>
      <c r="H23" s="1">
        <v>3</v>
      </c>
      <c r="I23" s="1" t="s">
        <v>4</v>
      </c>
      <c r="J23" s="1"/>
      <c r="K23" s="1"/>
      <c r="L23" s="1" t="s">
        <v>27</v>
      </c>
      <c r="M23" s="1"/>
      <c r="N23" s="1"/>
      <c r="O23" s="1"/>
      <c r="P23" s="1">
        <v>3000</v>
      </c>
      <c r="Q23" s="1" t="s">
        <v>5</v>
      </c>
      <c r="R23" s="1"/>
      <c r="S23" s="1" t="s">
        <v>5</v>
      </c>
      <c r="T23" s="1" t="s">
        <v>5</v>
      </c>
      <c r="U23" s="1" t="s">
        <v>29</v>
      </c>
      <c r="V23" s="1" t="s">
        <v>5</v>
      </c>
      <c r="W23" s="1" t="s">
        <v>5</v>
      </c>
      <c r="X23" s="1" t="s">
        <v>12</v>
      </c>
      <c r="Y23" s="1" t="s">
        <v>6</v>
      </c>
      <c r="Z23" s="1"/>
      <c r="AA23" s="1" t="s">
        <v>14</v>
      </c>
      <c r="AB23" s="1" t="s">
        <v>6</v>
      </c>
      <c r="AC23" s="1" t="s">
        <v>32</v>
      </c>
      <c r="AD23" s="1">
        <v>2</v>
      </c>
      <c r="AE23" s="1">
        <v>2</v>
      </c>
      <c r="AF23" s="1">
        <v>0</v>
      </c>
      <c r="AG23" s="1">
        <v>1</v>
      </c>
      <c r="AH23" s="1">
        <v>3</v>
      </c>
      <c r="AI23" s="1">
        <v>3</v>
      </c>
      <c r="AJ23" s="1" t="s">
        <v>171</v>
      </c>
      <c r="AK23" s="1" t="s">
        <v>55</v>
      </c>
      <c r="AL23" s="1" t="s">
        <v>36</v>
      </c>
      <c r="AM23" s="2">
        <v>44496.422986111109</v>
      </c>
      <c r="AN23" s="1" t="s">
        <v>54</v>
      </c>
    </row>
    <row r="24" spans="1:40" x14ac:dyDescent="0.25">
      <c r="A24" s="1">
        <v>96</v>
      </c>
      <c r="B24" s="1" t="s">
        <v>33</v>
      </c>
      <c r="C24" s="1" t="s">
        <v>1</v>
      </c>
      <c r="D24" s="1">
        <v>70</v>
      </c>
      <c r="E24" s="1">
        <v>2</v>
      </c>
      <c r="F24" s="1" t="s">
        <v>9</v>
      </c>
      <c r="G24" s="1" t="s">
        <v>17</v>
      </c>
      <c r="H24" s="1">
        <v>1</v>
      </c>
      <c r="I24" s="1"/>
      <c r="J24" s="1"/>
      <c r="K24" s="1"/>
      <c r="L24" s="1" t="s">
        <v>27</v>
      </c>
      <c r="M24" s="1"/>
      <c r="N24" s="1"/>
      <c r="O24" s="1"/>
      <c r="P24" s="1">
        <v>3000</v>
      </c>
      <c r="Q24" s="1" t="s">
        <v>5</v>
      </c>
      <c r="R24" s="1"/>
      <c r="S24" s="1" t="s">
        <v>5</v>
      </c>
      <c r="T24" s="1" t="s">
        <v>6</v>
      </c>
      <c r="U24" s="1"/>
      <c r="V24" s="1" t="s">
        <v>5</v>
      </c>
      <c r="W24" s="1" t="s">
        <v>6</v>
      </c>
      <c r="X24" s="1"/>
      <c r="Y24" s="1" t="s">
        <v>6</v>
      </c>
      <c r="Z24" s="1"/>
      <c r="AA24" s="1"/>
      <c r="AB24" s="1" t="s">
        <v>6</v>
      </c>
      <c r="AC24" s="1" t="s">
        <v>32</v>
      </c>
      <c r="AD24" s="1">
        <v>2</v>
      </c>
      <c r="AE24" s="1">
        <v>2</v>
      </c>
      <c r="AF24" s="1">
        <v>0</v>
      </c>
      <c r="AG24" s="1">
        <v>1</v>
      </c>
      <c r="AH24" s="1">
        <v>2</v>
      </c>
      <c r="AI24" s="1">
        <v>1</v>
      </c>
      <c r="AJ24" s="1" t="s">
        <v>171</v>
      </c>
      <c r="AK24" s="1" t="s">
        <v>57</v>
      </c>
      <c r="AL24" s="1" t="s">
        <v>36</v>
      </c>
      <c r="AM24" s="2">
        <v>44496.577743055554</v>
      </c>
      <c r="AN24" s="3">
        <v>95236221132</v>
      </c>
    </row>
    <row r="25" spans="1:40" x14ac:dyDescent="0.25">
      <c r="A25" s="1">
        <v>109</v>
      </c>
      <c r="B25" s="1" t="s">
        <v>40</v>
      </c>
      <c r="C25" s="1" t="s">
        <v>1</v>
      </c>
      <c r="D25" s="1">
        <v>75</v>
      </c>
      <c r="E25" s="1">
        <v>2</v>
      </c>
      <c r="F25" s="1" t="s">
        <v>9</v>
      </c>
      <c r="G25" s="1" t="s">
        <v>17</v>
      </c>
      <c r="H25" s="1">
        <v>2</v>
      </c>
      <c r="I25" s="1"/>
      <c r="J25" s="1"/>
      <c r="K25" s="1"/>
      <c r="L25" s="1" t="s">
        <v>27</v>
      </c>
      <c r="M25" s="1"/>
      <c r="N25" s="1"/>
      <c r="O25" s="1"/>
      <c r="P25" s="1">
        <v>5000</v>
      </c>
      <c r="Q25" s="1" t="s">
        <v>5</v>
      </c>
      <c r="R25" s="1"/>
      <c r="S25" s="1" t="s">
        <v>5</v>
      </c>
      <c r="T25" s="1" t="s">
        <v>6</v>
      </c>
      <c r="U25" s="1" t="s">
        <v>29</v>
      </c>
      <c r="V25" s="1" t="s">
        <v>5</v>
      </c>
      <c r="W25" s="1" t="s">
        <v>5</v>
      </c>
      <c r="X25" s="1"/>
      <c r="Y25" s="1" t="s">
        <v>6</v>
      </c>
      <c r="Z25" s="1"/>
      <c r="AA25" s="1"/>
      <c r="AB25" s="1" t="s">
        <v>6</v>
      </c>
      <c r="AC25" s="1" t="s">
        <v>21</v>
      </c>
      <c r="AD25" s="1">
        <v>2</v>
      </c>
      <c r="AE25" s="1">
        <v>1</v>
      </c>
      <c r="AF25" s="1">
        <v>0</v>
      </c>
      <c r="AG25" s="1">
        <v>1</v>
      </c>
      <c r="AH25" s="1">
        <v>1</v>
      </c>
      <c r="AI25" s="1">
        <v>1</v>
      </c>
      <c r="AJ25" s="1" t="s">
        <v>171</v>
      </c>
      <c r="AK25" s="1" t="s">
        <v>60</v>
      </c>
      <c r="AL25" s="1" t="s">
        <v>36</v>
      </c>
      <c r="AM25" s="2">
        <v>44497.585092592592</v>
      </c>
      <c r="AN25" s="1" t="s">
        <v>59</v>
      </c>
    </row>
    <row r="26" spans="1:40" x14ac:dyDescent="0.25">
      <c r="A26" s="1">
        <v>129</v>
      </c>
      <c r="B26" s="1" t="s">
        <v>40</v>
      </c>
      <c r="C26" s="1" t="s">
        <v>1</v>
      </c>
      <c r="D26" s="1">
        <v>70</v>
      </c>
      <c r="E26" s="1">
        <v>2</v>
      </c>
      <c r="F26" s="1" t="s">
        <v>9</v>
      </c>
      <c r="G26" s="1" t="s">
        <v>17</v>
      </c>
      <c r="H26" s="1">
        <v>1</v>
      </c>
      <c r="I26" s="1"/>
      <c r="J26" s="1"/>
      <c r="K26" s="1"/>
      <c r="L26" s="1" t="s">
        <v>27</v>
      </c>
      <c r="M26" s="1"/>
      <c r="N26" s="1"/>
      <c r="O26" s="1"/>
      <c r="P26" s="1">
        <v>5000</v>
      </c>
      <c r="Q26" s="1" t="s">
        <v>5</v>
      </c>
      <c r="R26" s="1"/>
      <c r="S26" s="1" t="s">
        <v>5</v>
      </c>
      <c r="T26" s="1" t="s">
        <v>6</v>
      </c>
      <c r="U26" s="1" t="s">
        <v>29</v>
      </c>
      <c r="V26" s="1" t="s">
        <v>5</v>
      </c>
      <c r="W26" s="1" t="s">
        <v>6</v>
      </c>
      <c r="X26" s="1"/>
      <c r="Y26" s="1" t="s">
        <v>6</v>
      </c>
      <c r="Z26" s="1"/>
      <c r="AA26" s="1"/>
      <c r="AB26" s="1" t="s">
        <v>6</v>
      </c>
      <c r="AC26" s="1" t="s">
        <v>32</v>
      </c>
      <c r="AD26" s="1">
        <v>3</v>
      </c>
      <c r="AE26" s="1">
        <v>3</v>
      </c>
      <c r="AF26" s="1">
        <v>3</v>
      </c>
      <c r="AG26" s="1">
        <v>3</v>
      </c>
      <c r="AH26" s="1">
        <v>3</v>
      </c>
      <c r="AI26" s="1">
        <v>3</v>
      </c>
      <c r="AJ26" s="1" t="s">
        <v>171</v>
      </c>
      <c r="AK26" s="1" t="s">
        <v>65</v>
      </c>
      <c r="AL26" s="1" t="s">
        <v>36</v>
      </c>
      <c r="AM26" s="2">
        <v>44498.977523148147</v>
      </c>
      <c r="AN26" s="1" t="s">
        <v>64</v>
      </c>
    </row>
    <row r="27" spans="1:40" x14ac:dyDescent="0.25">
      <c r="A27" s="1">
        <v>163</v>
      </c>
      <c r="B27" s="1" t="s">
        <v>31</v>
      </c>
      <c r="C27" s="1" t="s">
        <v>1</v>
      </c>
      <c r="D27" s="1">
        <v>55</v>
      </c>
      <c r="E27" s="1">
        <v>3</v>
      </c>
      <c r="F27" s="1" t="s">
        <v>56</v>
      </c>
      <c r="G27" s="1" t="s">
        <v>17</v>
      </c>
      <c r="H27" s="1">
        <v>2</v>
      </c>
      <c r="I27" s="1"/>
      <c r="J27" s="1" t="s">
        <v>10</v>
      </c>
      <c r="K27" s="1"/>
      <c r="L27" s="1" t="s">
        <v>27</v>
      </c>
      <c r="M27" s="1"/>
      <c r="N27" s="1"/>
      <c r="O27" s="1"/>
      <c r="P27" s="1">
        <v>1500</v>
      </c>
      <c r="Q27" s="1" t="s">
        <v>6</v>
      </c>
      <c r="R27" s="1" t="s">
        <v>58</v>
      </c>
      <c r="S27" s="1" t="s">
        <v>6</v>
      </c>
      <c r="T27" s="1" t="s">
        <v>5</v>
      </c>
      <c r="U27" s="1" t="s">
        <v>23</v>
      </c>
      <c r="V27" s="1" t="s">
        <v>6</v>
      </c>
      <c r="W27" s="1" t="s">
        <v>5</v>
      </c>
      <c r="X27" s="1" t="s">
        <v>70</v>
      </c>
      <c r="Y27" s="1" t="s">
        <v>6</v>
      </c>
      <c r="Z27" s="1"/>
      <c r="AA27" s="1" t="s">
        <v>14</v>
      </c>
      <c r="AB27" s="1" t="s">
        <v>20</v>
      </c>
      <c r="AC27" s="1" t="s">
        <v>29</v>
      </c>
      <c r="AD27" s="1">
        <v>1</v>
      </c>
      <c r="AE27" s="1">
        <v>0</v>
      </c>
      <c r="AF27" s="1">
        <v>0</v>
      </c>
      <c r="AG27" s="1">
        <v>1</v>
      </c>
      <c r="AH27" s="1">
        <v>1</v>
      </c>
      <c r="AI27" s="1">
        <v>1</v>
      </c>
      <c r="AJ27" s="1" t="s">
        <v>171</v>
      </c>
      <c r="AK27" s="1" t="s">
        <v>72</v>
      </c>
      <c r="AL27" s="1" t="s">
        <v>36</v>
      </c>
      <c r="AM27" s="2">
        <v>44505.760914351849</v>
      </c>
      <c r="AN27" s="1" t="s">
        <v>71</v>
      </c>
    </row>
    <row r="28" spans="1:40" x14ac:dyDescent="0.25">
      <c r="A28" s="1">
        <v>165</v>
      </c>
      <c r="B28" s="1" t="s">
        <v>31</v>
      </c>
      <c r="C28" s="1" t="s">
        <v>1</v>
      </c>
      <c r="D28" s="1">
        <v>50</v>
      </c>
      <c r="E28" s="1">
        <v>3</v>
      </c>
      <c r="F28" s="1" t="s">
        <v>2</v>
      </c>
      <c r="G28" s="1" t="s">
        <v>3</v>
      </c>
      <c r="H28" s="1">
        <v>1</v>
      </c>
      <c r="I28" s="1"/>
      <c r="J28" s="1" t="s">
        <v>10</v>
      </c>
      <c r="K28" s="1" t="s">
        <v>18</v>
      </c>
      <c r="L28" s="1"/>
      <c r="M28" s="1" t="s">
        <v>19</v>
      </c>
      <c r="N28" s="1"/>
      <c r="O28" s="1"/>
      <c r="P28" s="1">
        <v>2000</v>
      </c>
      <c r="Q28" s="1" t="s">
        <v>6</v>
      </c>
      <c r="R28" s="1" t="s">
        <v>11</v>
      </c>
      <c r="S28" s="1" t="s">
        <v>6</v>
      </c>
      <c r="T28" s="1" t="s">
        <v>5</v>
      </c>
      <c r="U28" s="1" t="s">
        <v>23</v>
      </c>
      <c r="V28" s="1" t="s">
        <v>6</v>
      </c>
      <c r="W28" s="1" t="s">
        <v>6</v>
      </c>
      <c r="X28" s="1"/>
      <c r="Y28" s="1" t="s">
        <v>6</v>
      </c>
      <c r="Z28" s="1"/>
      <c r="AA28" s="1" t="s">
        <v>14</v>
      </c>
      <c r="AB28" s="1" t="s">
        <v>7</v>
      </c>
      <c r="AC28" s="1" t="s">
        <v>8</v>
      </c>
      <c r="AD28" s="1">
        <v>1</v>
      </c>
      <c r="AE28" s="1">
        <v>2</v>
      </c>
      <c r="AF28" s="1">
        <v>0</v>
      </c>
      <c r="AG28" s="1">
        <v>0</v>
      </c>
      <c r="AH28" s="1">
        <v>1</v>
      </c>
      <c r="AI28" s="1">
        <v>1</v>
      </c>
      <c r="AJ28" s="1" t="s">
        <v>171</v>
      </c>
      <c r="AK28" s="1" t="s">
        <v>74</v>
      </c>
      <c r="AL28" s="1" t="s">
        <v>36</v>
      </c>
      <c r="AM28" s="2">
        <v>44505.850266203706</v>
      </c>
      <c r="AN28" s="1" t="s">
        <v>73</v>
      </c>
    </row>
    <row r="29" spans="1:40" x14ac:dyDescent="0.25">
      <c r="A29" s="1">
        <v>179</v>
      </c>
      <c r="B29" s="1" t="s">
        <v>66</v>
      </c>
      <c r="C29" s="1" t="s">
        <v>30</v>
      </c>
      <c r="D29" s="1">
        <v>60</v>
      </c>
      <c r="E29" s="1">
        <v>3</v>
      </c>
      <c r="F29" s="1" t="s">
        <v>16</v>
      </c>
      <c r="G29" s="1" t="s">
        <v>17</v>
      </c>
      <c r="H29" s="1">
        <v>2</v>
      </c>
      <c r="I29" s="1"/>
      <c r="J29" s="1"/>
      <c r="K29" s="1" t="s">
        <v>18</v>
      </c>
      <c r="L29" s="1"/>
      <c r="M29" s="1"/>
      <c r="N29" s="1"/>
      <c r="O29" s="1"/>
      <c r="P29" s="1">
        <v>3000</v>
      </c>
      <c r="Q29" s="1" t="s">
        <v>5</v>
      </c>
      <c r="R29" s="1"/>
      <c r="S29" s="1" t="s">
        <v>5</v>
      </c>
      <c r="T29" s="1" t="s">
        <v>6</v>
      </c>
      <c r="U29" s="1"/>
      <c r="V29" s="1" t="s">
        <v>5</v>
      </c>
      <c r="W29" s="1" t="s">
        <v>5</v>
      </c>
      <c r="X29" s="1" t="s">
        <v>12</v>
      </c>
      <c r="Y29" s="1" t="s">
        <v>6</v>
      </c>
      <c r="Z29" s="1"/>
      <c r="AA29" s="1" t="s">
        <v>25</v>
      </c>
      <c r="AB29" s="1" t="s">
        <v>6</v>
      </c>
      <c r="AC29" s="1" t="s">
        <v>29</v>
      </c>
      <c r="AD29" s="1">
        <v>0</v>
      </c>
      <c r="AE29" s="1">
        <v>1</v>
      </c>
      <c r="AF29" s="1">
        <v>0</v>
      </c>
      <c r="AG29" s="1">
        <v>1</v>
      </c>
      <c r="AH29" s="1">
        <v>3</v>
      </c>
      <c r="AI29" s="1">
        <v>2</v>
      </c>
      <c r="AJ29" s="1" t="s">
        <v>171</v>
      </c>
      <c r="AK29" s="1" t="s">
        <v>80</v>
      </c>
      <c r="AL29" s="1" t="s">
        <v>36</v>
      </c>
      <c r="AM29" s="2">
        <v>44509.686041666668</v>
      </c>
      <c r="AN29" s="3">
        <v>178255187252</v>
      </c>
    </row>
    <row r="30" spans="1:40" x14ac:dyDescent="0.25">
      <c r="A30" s="1">
        <v>188</v>
      </c>
      <c r="B30" s="1" t="s">
        <v>50</v>
      </c>
      <c r="C30" s="1" t="s">
        <v>30</v>
      </c>
      <c r="D30" s="1">
        <v>55</v>
      </c>
      <c r="E30" s="1">
        <v>3</v>
      </c>
      <c r="F30" s="1" t="s">
        <v>16</v>
      </c>
      <c r="G30" s="1" t="s">
        <v>17</v>
      </c>
      <c r="H30" s="1">
        <v>2</v>
      </c>
      <c r="I30" s="1" t="s">
        <v>4</v>
      </c>
      <c r="J30" s="1"/>
      <c r="K30" s="1" t="s">
        <v>18</v>
      </c>
      <c r="L30" s="1"/>
      <c r="M30" s="1"/>
      <c r="N30" s="1"/>
      <c r="O30" s="1"/>
      <c r="P30" s="1">
        <v>3500</v>
      </c>
      <c r="Q30" s="1" t="s">
        <v>5</v>
      </c>
      <c r="R30" s="1"/>
      <c r="S30" s="1" t="s">
        <v>5</v>
      </c>
      <c r="T30" s="1" t="s">
        <v>6</v>
      </c>
      <c r="U30" s="1"/>
      <c r="V30" s="1" t="s">
        <v>5</v>
      </c>
      <c r="W30" s="1" t="s">
        <v>6</v>
      </c>
      <c r="X30" s="1"/>
      <c r="Y30" s="1" t="s">
        <v>6</v>
      </c>
      <c r="Z30" s="1"/>
      <c r="AA30" s="1"/>
      <c r="AB30" s="1" t="s">
        <v>6</v>
      </c>
      <c r="AC30" s="1" t="s">
        <v>32</v>
      </c>
      <c r="AD30" s="1">
        <v>1</v>
      </c>
      <c r="AE30" s="1">
        <v>1</v>
      </c>
      <c r="AF30" s="1">
        <v>1</v>
      </c>
      <c r="AG30" s="1">
        <v>1</v>
      </c>
      <c r="AH30" s="1">
        <v>1</v>
      </c>
      <c r="AI30" s="1">
        <v>1</v>
      </c>
      <c r="AJ30" s="1" t="s">
        <v>171</v>
      </c>
      <c r="AK30" s="1" t="s">
        <v>85</v>
      </c>
      <c r="AL30" s="1" t="s">
        <v>36</v>
      </c>
      <c r="AM30" s="2">
        <v>44510.642638888887</v>
      </c>
      <c r="AN30" s="1" t="s">
        <v>84</v>
      </c>
    </row>
    <row r="31" spans="1:40" x14ac:dyDescent="0.25">
      <c r="A31" s="1">
        <v>197</v>
      </c>
      <c r="B31" s="1" t="s">
        <v>66</v>
      </c>
      <c r="C31" s="1" t="s">
        <v>1</v>
      </c>
      <c r="D31" s="1">
        <v>70</v>
      </c>
      <c r="E31" s="1">
        <v>2</v>
      </c>
      <c r="F31" s="1" t="s">
        <v>9</v>
      </c>
      <c r="G31" s="1" t="s">
        <v>17</v>
      </c>
      <c r="H31" s="1">
        <v>2</v>
      </c>
      <c r="I31" s="1"/>
      <c r="J31" s="1"/>
      <c r="K31" s="1"/>
      <c r="L31" s="1" t="s">
        <v>27</v>
      </c>
      <c r="M31" s="1"/>
      <c r="N31" s="1"/>
      <c r="O31" s="1"/>
      <c r="P31" s="1">
        <v>2500</v>
      </c>
      <c r="Q31" s="1" t="s">
        <v>5</v>
      </c>
      <c r="R31" s="1"/>
      <c r="S31" s="1" t="s">
        <v>5</v>
      </c>
      <c r="T31" s="1" t="s">
        <v>6</v>
      </c>
      <c r="U31" s="1" t="s">
        <v>29</v>
      </c>
      <c r="V31" s="1" t="s">
        <v>5</v>
      </c>
      <c r="W31" s="1" t="s">
        <v>6</v>
      </c>
      <c r="X31" s="1"/>
      <c r="Y31" s="1" t="s">
        <v>6</v>
      </c>
      <c r="Z31" s="1"/>
      <c r="AA31" s="1" t="s">
        <v>25</v>
      </c>
      <c r="AB31" s="1" t="s">
        <v>6</v>
      </c>
      <c r="AC31" s="1" t="s">
        <v>32</v>
      </c>
      <c r="AD31" s="1">
        <v>1</v>
      </c>
      <c r="AE31" s="1">
        <v>0</v>
      </c>
      <c r="AF31" s="1">
        <v>0</v>
      </c>
      <c r="AG31" s="1">
        <v>1</v>
      </c>
      <c r="AH31" s="1">
        <v>1</v>
      </c>
      <c r="AI31" s="1">
        <v>1</v>
      </c>
      <c r="AJ31" s="1" t="s">
        <v>171</v>
      </c>
      <c r="AK31" s="1" t="s">
        <v>88</v>
      </c>
      <c r="AL31" s="1" t="s">
        <v>36</v>
      </c>
      <c r="AM31" s="2">
        <v>44512.398761574077</v>
      </c>
      <c r="AN31" s="1" t="s">
        <v>78</v>
      </c>
    </row>
    <row r="32" spans="1:40" x14ac:dyDescent="0.25">
      <c r="A32" s="1">
        <v>210</v>
      </c>
      <c r="B32" s="1" t="s">
        <v>66</v>
      </c>
      <c r="C32" s="1" t="s">
        <v>1</v>
      </c>
      <c r="D32" s="1">
        <v>60</v>
      </c>
      <c r="E32" s="1">
        <v>4</v>
      </c>
      <c r="F32" s="1" t="s">
        <v>16</v>
      </c>
      <c r="G32" s="1" t="s">
        <v>17</v>
      </c>
      <c r="H32" s="1">
        <v>2</v>
      </c>
      <c r="I32" s="1"/>
      <c r="J32" s="1" t="s">
        <v>10</v>
      </c>
      <c r="K32" s="1" t="s">
        <v>18</v>
      </c>
      <c r="L32" s="1" t="s">
        <v>27</v>
      </c>
      <c r="M32" s="1"/>
      <c r="N32" s="1"/>
      <c r="O32" s="1"/>
      <c r="P32" s="1">
        <v>2500</v>
      </c>
      <c r="Q32" s="1" t="s">
        <v>5</v>
      </c>
      <c r="R32" s="1"/>
      <c r="S32" s="1" t="s">
        <v>6</v>
      </c>
      <c r="T32" s="1" t="s">
        <v>6</v>
      </c>
      <c r="U32" s="1"/>
      <c r="V32" s="1" t="s">
        <v>5</v>
      </c>
      <c r="W32" s="1" t="s">
        <v>6</v>
      </c>
      <c r="X32" s="1"/>
      <c r="Y32" s="1" t="s">
        <v>6</v>
      </c>
      <c r="Z32" s="1"/>
      <c r="AA32" s="1"/>
      <c r="AB32" s="1" t="s">
        <v>6</v>
      </c>
      <c r="AC32" s="1" t="s">
        <v>29</v>
      </c>
      <c r="AD32" s="1">
        <v>2</v>
      </c>
      <c r="AE32" s="1">
        <v>0</v>
      </c>
      <c r="AF32" s="1">
        <v>0</v>
      </c>
      <c r="AG32" s="1">
        <v>2</v>
      </c>
      <c r="AH32" s="1">
        <v>1</v>
      </c>
      <c r="AI32" s="1">
        <v>1</v>
      </c>
      <c r="AJ32" s="1" t="s">
        <v>171</v>
      </c>
      <c r="AK32" s="1" t="s">
        <v>93</v>
      </c>
      <c r="AL32" s="1" t="s">
        <v>36</v>
      </c>
      <c r="AM32" s="2">
        <v>44515.322476851848</v>
      </c>
      <c r="AN32" s="1" t="s">
        <v>92</v>
      </c>
    </row>
    <row r="33" spans="1:41" x14ac:dyDescent="0.25">
      <c r="A33" s="1">
        <v>222</v>
      </c>
      <c r="B33" s="1" t="s">
        <v>66</v>
      </c>
      <c r="C33" s="1" t="s">
        <v>30</v>
      </c>
      <c r="D33" s="1">
        <v>60</v>
      </c>
      <c r="E33" s="1">
        <v>2</v>
      </c>
      <c r="F33" s="1" t="s">
        <v>9</v>
      </c>
      <c r="G33" s="1" t="s">
        <v>17</v>
      </c>
      <c r="H33" s="1">
        <v>2</v>
      </c>
      <c r="I33" s="1" t="s">
        <v>4</v>
      </c>
      <c r="J33" s="1"/>
      <c r="K33" s="1"/>
      <c r="L33" s="1"/>
      <c r="M33" s="1"/>
      <c r="N33" s="1"/>
      <c r="O33" s="1"/>
      <c r="P33" s="1">
        <v>1500</v>
      </c>
      <c r="Q33" s="1" t="s">
        <v>6</v>
      </c>
      <c r="R33" s="1" t="s">
        <v>11</v>
      </c>
      <c r="S33" s="1" t="s">
        <v>6</v>
      </c>
      <c r="T33" s="1" t="s">
        <v>5</v>
      </c>
      <c r="U33" s="1" t="s">
        <v>23</v>
      </c>
      <c r="V33" s="1" t="s">
        <v>6</v>
      </c>
      <c r="W33" s="1" t="s">
        <v>5</v>
      </c>
      <c r="X33" s="1" t="s">
        <v>70</v>
      </c>
      <c r="Y33" s="1" t="s">
        <v>6</v>
      </c>
      <c r="Z33" s="1"/>
      <c r="AA33" s="1" t="s">
        <v>14</v>
      </c>
      <c r="AB33" s="1" t="s">
        <v>6</v>
      </c>
      <c r="AC33" s="1" t="s">
        <v>8</v>
      </c>
      <c r="AD33" s="1">
        <v>1</v>
      </c>
      <c r="AE33" s="1">
        <v>0</v>
      </c>
      <c r="AF33" s="1">
        <v>0</v>
      </c>
      <c r="AG33" s="1">
        <v>0</v>
      </c>
      <c r="AH33" s="1">
        <v>1</v>
      </c>
      <c r="AI33" s="1">
        <v>1</v>
      </c>
      <c r="AJ33" s="1" t="s">
        <v>171</v>
      </c>
      <c r="AK33" s="1" t="s">
        <v>99</v>
      </c>
      <c r="AL33" s="1" t="s">
        <v>36</v>
      </c>
      <c r="AM33" s="2">
        <v>44518.768842592595</v>
      </c>
      <c r="AN33" s="1" t="s">
        <v>98</v>
      </c>
    </row>
    <row r="34" spans="1:41" x14ac:dyDescent="0.25">
      <c r="A34" s="1">
        <v>225</v>
      </c>
      <c r="B34" s="1" t="s">
        <v>33</v>
      </c>
      <c r="C34" s="1" t="s">
        <v>1</v>
      </c>
      <c r="D34" s="1">
        <v>55</v>
      </c>
      <c r="E34" s="1">
        <v>2</v>
      </c>
      <c r="F34" s="1" t="s">
        <v>9</v>
      </c>
      <c r="G34" s="1" t="s">
        <v>17</v>
      </c>
      <c r="H34" s="1">
        <v>1</v>
      </c>
      <c r="I34" s="1" t="s">
        <v>4</v>
      </c>
      <c r="J34" s="1" t="s">
        <v>10</v>
      </c>
      <c r="K34" s="1"/>
      <c r="L34" s="1"/>
      <c r="M34" s="1"/>
      <c r="N34" s="1"/>
      <c r="O34" s="1"/>
      <c r="P34" s="1">
        <v>2500</v>
      </c>
      <c r="Q34" s="1" t="s">
        <v>5</v>
      </c>
      <c r="R34" s="1"/>
      <c r="S34" s="1" t="s">
        <v>5</v>
      </c>
      <c r="T34" s="1" t="s">
        <v>6</v>
      </c>
      <c r="U34" s="1" t="s">
        <v>29</v>
      </c>
      <c r="V34" s="1" t="s">
        <v>5</v>
      </c>
      <c r="W34" s="1" t="s">
        <v>6</v>
      </c>
      <c r="X34" s="1"/>
      <c r="Y34" s="1" t="s">
        <v>6</v>
      </c>
      <c r="Z34" s="1"/>
      <c r="AA34" s="1"/>
      <c r="AB34" s="1" t="s">
        <v>7</v>
      </c>
      <c r="AC34" s="1" t="s">
        <v>29</v>
      </c>
      <c r="AD34" s="1">
        <v>1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 t="s">
        <v>171</v>
      </c>
      <c r="AK34" s="1" t="s">
        <v>102</v>
      </c>
      <c r="AL34" s="1" t="s">
        <v>36</v>
      </c>
      <c r="AM34" s="2">
        <v>44520.690763888888</v>
      </c>
      <c r="AN34" s="1" t="s">
        <v>101</v>
      </c>
    </row>
    <row r="35" spans="1:41" x14ac:dyDescent="0.25">
      <c r="A35" s="1">
        <v>233</v>
      </c>
      <c r="B35" s="1" t="s">
        <v>66</v>
      </c>
      <c r="C35" s="1" t="s">
        <v>1</v>
      </c>
      <c r="D35" s="1">
        <v>65</v>
      </c>
      <c r="E35" s="1">
        <v>2</v>
      </c>
      <c r="F35" s="1" t="s">
        <v>56</v>
      </c>
      <c r="G35" s="1" t="s">
        <v>17</v>
      </c>
      <c r="H35" s="1">
        <v>2</v>
      </c>
      <c r="I35" s="1"/>
      <c r="J35" s="1"/>
      <c r="K35" s="1"/>
      <c r="L35" s="1" t="s">
        <v>27</v>
      </c>
      <c r="M35" s="1"/>
      <c r="N35" s="1"/>
      <c r="O35" s="1"/>
      <c r="P35" s="1">
        <v>3500</v>
      </c>
      <c r="Q35" s="1" t="s">
        <v>5</v>
      </c>
      <c r="R35" s="1"/>
      <c r="S35" s="1" t="s">
        <v>5</v>
      </c>
      <c r="T35" s="1" t="s">
        <v>6</v>
      </c>
      <c r="U35" s="1" t="s">
        <v>29</v>
      </c>
      <c r="V35" s="1" t="s">
        <v>5</v>
      </c>
      <c r="W35" s="1" t="s">
        <v>6</v>
      </c>
      <c r="X35" s="1"/>
      <c r="Y35" s="1" t="s">
        <v>6</v>
      </c>
      <c r="Z35" s="1"/>
      <c r="AA35" s="1" t="s">
        <v>14</v>
      </c>
      <c r="AB35" s="1" t="s">
        <v>20</v>
      </c>
      <c r="AC35" s="1" t="s">
        <v>29</v>
      </c>
      <c r="AD35" s="1">
        <v>2</v>
      </c>
      <c r="AE35" s="1">
        <v>1</v>
      </c>
      <c r="AF35" s="1">
        <v>0</v>
      </c>
      <c r="AG35" s="1">
        <v>1</v>
      </c>
      <c r="AH35" s="1">
        <v>1</v>
      </c>
      <c r="AI35" s="1">
        <v>1</v>
      </c>
      <c r="AJ35" s="1" t="s">
        <v>171</v>
      </c>
      <c r="AK35" s="1" t="s">
        <v>106</v>
      </c>
      <c r="AL35" s="1" t="s">
        <v>36</v>
      </c>
      <c r="AM35" s="2">
        <v>44524.429756944446</v>
      </c>
      <c r="AN35" s="1" t="s">
        <v>105</v>
      </c>
    </row>
    <row r="36" spans="1:41" x14ac:dyDescent="0.25">
      <c r="A36" s="1">
        <v>241</v>
      </c>
      <c r="B36" s="1" t="s">
        <v>66</v>
      </c>
      <c r="C36" s="1" t="s">
        <v>1</v>
      </c>
      <c r="D36" s="1">
        <v>80</v>
      </c>
      <c r="E36" s="1">
        <v>2</v>
      </c>
      <c r="F36" s="1" t="s">
        <v>9</v>
      </c>
      <c r="G36" s="1" t="s">
        <v>17</v>
      </c>
      <c r="H36" s="1">
        <v>2</v>
      </c>
      <c r="I36" s="1"/>
      <c r="J36" s="1"/>
      <c r="K36" s="1"/>
      <c r="L36" s="1" t="s">
        <v>27</v>
      </c>
      <c r="M36" s="1"/>
      <c r="N36" s="1"/>
      <c r="O36" s="1"/>
      <c r="P36" s="1">
        <v>1500</v>
      </c>
      <c r="Q36" s="1" t="s">
        <v>5</v>
      </c>
      <c r="R36" s="1"/>
      <c r="S36" s="1" t="s">
        <v>5</v>
      </c>
      <c r="T36" s="1" t="s">
        <v>6</v>
      </c>
      <c r="U36" s="1"/>
      <c r="V36" s="1" t="s">
        <v>5</v>
      </c>
      <c r="W36" s="1" t="s">
        <v>6</v>
      </c>
      <c r="X36" s="1"/>
      <c r="Y36" s="1" t="s">
        <v>6</v>
      </c>
      <c r="Z36" s="1"/>
      <c r="AA36" s="1"/>
      <c r="AB36" s="1" t="s">
        <v>6</v>
      </c>
      <c r="AC36" s="1" t="s">
        <v>29</v>
      </c>
      <c r="AD36" s="1">
        <v>2</v>
      </c>
      <c r="AE36" s="1">
        <v>2</v>
      </c>
      <c r="AF36" s="1">
        <v>0</v>
      </c>
      <c r="AG36" s="1">
        <v>2</v>
      </c>
      <c r="AH36" s="1">
        <v>2</v>
      </c>
      <c r="AI36" s="1">
        <v>2</v>
      </c>
      <c r="AJ36" s="1" t="s">
        <v>171</v>
      </c>
      <c r="AK36" s="1" t="s">
        <v>108</v>
      </c>
      <c r="AL36" s="1" t="s">
        <v>36</v>
      </c>
      <c r="AM36" s="2">
        <v>44527.611875000002</v>
      </c>
      <c r="AN36" s="1" t="s">
        <v>110</v>
      </c>
    </row>
    <row r="37" spans="1:41" x14ac:dyDescent="0.25">
      <c r="A37" s="1">
        <v>242</v>
      </c>
      <c r="B37" s="1" t="s">
        <v>66</v>
      </c>
      <c r="C37" s="1" t="s">
        <v>30</v>
      </c>
      <c r="D37" s="1">
        <v>85</v>
      </c>
      <c r="E37" s="1">
        <v>2</v>
      </c>
      <c r="F37" s="1" t="s">
        <v>9</v>
      </c>
      <c r="G37" s="1" t="s">
        <v>17</v>
      </c>
      <c r="H37" s="1">
        <v>2</v>
      </c>
      <c r="I37" s="1"/>
      <c r="J37" s="1"/>
      <c r="K37" s="1"/>
      <c r="L37" s="1" t="s">
        <v>27</v>
      </c>
      <c r="M37" s="1"/>
      <c r="N37" s="1"/>
      <c r="O37" s="1"/>
      <c r="P37" s="1">
        <v>1500</v>
      </c>
      <c r="Q37" s="1" t="s">
        <v>5</v>
      </c>
      <c r="R37" s="1"/>
      <c r="S37" s="1" t="s">
        <v>5</v>
      </c>
      <c r="T37" s="1" t="s">
        <v>6</v>
      </c>
      <c r="U37" s="1"/>
      <c r="V37" s="1" t="s">
        <v>5</v>
      </c>
      <c r="W37" s="1" t="s">
        <v>6</v>
      </c>
      <c r="X37" s="1"/>
      <c r="Y37" s="1" t="s">
        <v>6</v>
      </c>
      <c r="Z37" s="1"/>
      <c r="AA37" s="1"/>
      <c r="AB37" s="1" t="s">
        <v>6</v>
      </c>
      <c r="AC37" s="1" t="s">
        <v>29</v>
      </c>
      <c r="AD37" s="1">
        <v>2</v>
      </c>
      <c r="AE37" s="1">
        <v>2</v>
      </c>
      <c r="AF37" s="1">
        <v>0</v>
      </c>
      <c r="AG37" s="1">
        <v>2</v>
      </c>
      <c r="AH37" s="1">
        <v>2</v>
      </c>
      <c r="AI37" s="1">
        <v>2</v>
      </c>
      <c r="AJ37" s="1" t="s">
        <v>171</v>
      </c>
      <c r="AK37" s="1" t="s">
        <v>108</v>
      </c>
      <c r="AL37" s="1" t="s">
        <v>36</v>
      </c>
      <c r="AM37" s="2">
        <v>44527.612708333334</v>
      </c>
      <c r="AN37" s="1" t="s">
        <v>110</v>
      </c>
    </row>
    <row r="38" spans="1:41" x14ac:dyDescent="0.25">
      <c r="A38" s="1">
        <v>286</v>
      </c>
      <c r="B38" s="1" t="s">
        <v>33</v>
      </c>
      <c r="C38" s="1" t="s">
        <v>1</v>
      </c>
      <c r="D38" s="1">
        <v>65</v>
      </c>
      <c r="E38" s="1">
        <v>2</v>
      </c>
      <c r="F38" s="1" t="s">
        <v>9</v>
      </c>
      <c r="G38" s="1" t="s">
        <v>3</v>
      </c>
      <c r="H38" s="1">
        <v>2</v>
      </c>
      <c r="I38" s="1"/>
      <c r="J38" s="1"/>
      <c r="K38" s="1"/>
      <c r="L38" s="1"/>
      <c r="M38" s="1"/>
      <c r="N38" s="1"/>
      <c r="O38" s="1"/>
      <c r="P38" s="1">
        <v>3000</v>
      </c>
      <c r="Q38" s="1" t="s">
        <v>5</v>
      </c>
      <c r="R38" s="1"/>
      <c r="S38" s="1" t="s">
        <v>5</v>
      </c>
      <c r="T38" s="1" t="s">
        <v>6</v>
      </c>
      <c r="U38" s="1"/>
      <c r="V38" s="1" t="s">
        <v>5</v>
      </c>
      <c r="W38" s="1" t="s">
        <v>6</v>
      </c>
      <c r="X38" s="1"/>
      <c r="Y38" s="1" t="s">
        <v>6</v>
      </c>
      <c r="Z38" s="1"/>
      <c r="AA38" s="1"/>
      <c r="AB38" s="1" t="s">
        <v>6</v>
      </c>
      <c r="AC38" s="1" t="s">
        <v>29</v>
      </c>
      <c r="AD38" s="1">
        <v>2</v>
      </c>
      <c r="AE38" s="1">
        <v>2</v>
      </c>
      <c r="AF38" s="1">
        <v>0</v>
      </c>
      <c r="AG38" s="1">
        <v>2</v>
      </c>
      <c r="AH38" s="1">
        <v>2</v>
      </c>
      <c r="AI38" s="1">
        <v>2</v>
      </c>
      <c r="AJ38" s="1" t="s">
        <v>171</v>
      </c>
      <c r="AK38" s="1" t="s">
        <v>115</v>
      </c>
      <c r="AL38" s="1" t="s">
        <v>36</v>
      </c>
      <c r="AM38" s="2">
        <v>44531.465520833335</v>
      </c>
      <c r="AN38" s="1" t="s">
        <v>114</v>
      </c>
    </row>
    <row r="39" spans="1:41" x14ac:dyDescent="0.25">
      <c r="A39" s="1">
        <v>288</v>
      </c>
      <c r="B39" s="1" t="s">
        <v>40</v>
      </c>
      <c r="C39" s="1" t="s">
        <v>1</v>
      </c>
      <c r="D39" s="1">
        <v>65</v>
      </c>
      <c r="E39" s="1">
        <v>2</v>
      </c>
      <c r="F39" s="1" t="s">
        <v>9</v>
      </c>
      <c r="G39" s="1" t="s">
        <v>17</v>
      </c>
      <c r="H39" s="1">
        <v>2</v>
      </c>
      <c r="I39" s="1"/>
      <c r="J39" s="1"/>
      <c r="K39" s="1"/>
      <c r="L39" s="1" t="s">
        <v>27</v>
      </c>
      <c r="M39" s="1"/>
      <c r="N39" s="1"/>
      <c r="O39" s="1"/>
      <c r="P39" s="1">
        <v>5000</v>
      </c>
      <c r="Q39" s="1" t="s">
        <v>5</v>
      </c>
      <c r="R39" s="1"/>
      <c r="S39" s="1" t="s">
        <v>5</v>
      </c>
      <c r="T39" s="1" t="s">
        <v>6</v>
      </c>
      <c r="U39" s="1" t="s">
        <v>29</v>
      </c>
      <c r="V39" s="1" t="s">
        <v>5</v>
      </c>
      <c r="W39" s="1" t="s">
        <v>6</v>
      </c>
      <c r="X39" s="1"/>
      <c r="Y39" s="1" t="s">
        <v>6</v>
      </c>
      <c r="Z39" s="1"/>
      <c r="AA39" s="1"/>
      <c r="AB39" s="1" t="s">
        <v>20</v>
      </c>
      <c r="AC39" s="1" t="s">
        <v>29</v>
      </c>
      <c r="AD39" s="1">
        <v>2</v>
      </c>
      <c r="AE39" s="1">
        <v>0</v>
      </c>
      <c r="AF39" s="1">
        <v>0</v>
      </c>
      <c r="AG39" s="1">
        <v>1</v>
      </c>
      <c r="AH39" s="1">
        <v>1</v>
      </c>
      <c r="AI39" s="1">
        <v>1</v>
      </c>
      <c r="AJ39" s="1" t="s">
        <v>171</v>
      </c>
      <c r="AK39" s="1" t="s">
        <v>117</v>
      </c>
      <c r="AL39" s="1" t="s">
        <v>36</v>
      </c>
      <c r="AM39" s="2">
        <v>44531.473923611113</v>
      </c>
      <c r="AN39" s="1" t="s">
        <v>116</v>
      </c>
    </row>
    <row r="40" spans="1:41" x14ac:dyDescent="0.25">
      <c r="A40" s="1">
        <v>296</v>
      </c>
      <c r="B40" s="1" t="s">
        <v>0</v>
      </c>
      <c r="C40" s="1" t="s">
        <v>30</v>
      </c>
      <c r="D40" s="1">
        <v>65</v>
      </c>
      <c r="E40" s="1">
        <v>2</v>
      </c>
      <c r="F40" s="1" t="s">
        <v>16</v>
      </c>
      <c r="G40" s="1" t="s">
        <v>17</v>
      </c>
      <c r="H40" s="1">
        <v>2</v>
      </c>
      <c r="I40" s="1"/>
      <c r="J40" s="1" t="s">
        <v>10</v>
      </c>
      <c r="K40" s="1"/>
      <c r="L40" s="1"/>
      <c r="M40" s="1"/>
      <c r="N40" s="1"/>
      <c r="O40" s="1"/>
      <c r="P40" s="1">
        <v>2500</v>
      </c>
      <c r="Q40" s="1" t="s">
        <v>6</v>
      </c>
      <c r="R40" s="1" t="s">
        <v>58</v>
      </c>
      <c r="S40" s="1" t="s">
        <v>6</v>
      </c>
      <c r="T40" s="1" t="s">
        <v>5</v>
      </c>
      <c r="U40" s="1" t="s">
        <v>23</v>
      </c>
      <c r="V40" s="1" t="s">
        <v>6</v>
      </c>
      <c r="W40" s="1" t="s">
        <v>6</v>
      </c>
      <c r="X40" s="1"/>
      <c r="Y40" s="1" t="s">
        <v>6</v>
      </c>
      <c r="Z40" s="1"/>
      <c r="AA40" s="1" t="s">
        <v>25</v>
      </c>
      <c r="AB40" s="1" t="s">
        <v>20</v>
      </c>
      <c r="AC40" s="1" t="s">
        <v>8</v>
      </c>
      <c r="AD40" s="1">
        <v>2</v>
      </c>
      <c r="AE40" s="1">
        <v>2</v>
      </c>
      <c r="AF40" s="1">
        <v>1</v>
      </c>
      <c r="AG40" s="1">
        <v>1</v>
      </c>
      <c r="AH40" s="1">
        <v>1</v>
      </c>
      <c r="AI40" s="1">
        <v>1</v>
      </c>
      <c r="AJ40" s="1" t="s">
        <v>171</v>
      </c>
      <c r="AK40" s="1" t="s">
        <v>119</v>
      </c>
      <c r="AL40" s="1" t="s">
        <v>36</v>
      </c>
      <c r="AM40" s="2">
        <v>44531.753587962965</v>
      </c>
      <c r="AN40" s="1" t="s">
        <v>118</v>
      </c>
    </row>
    <row r="41" spans="1:41" x14ac:dyDescent="0.25">
      <c r="A41" s="1">
        <v>301</v>
      </c>
      <c r="B41" s="1" t="s">
        <v>0</v>
      </c>
      <c r="C41" s="1" t="s">
        <v>30</v>
      </c>
      <c r="D41" s="1">
        <v>50</v>
      </c>
      <c r="E41" s="1">
        <v>2</v>
      </c>
      <c r="F41" s="1" t="s">
        <v>9</v>
      </c>
      <c r="G41" s="1" t="s">
        <v>17</v>
      </c>
      <c r="H41" s="1">
        <v>2</v>
      </c>
      <c r="I41" s="1" t="s">
        <v>4</v>
      </c>
      <c r="J41" s="1"/>
      <c r="K41" s="1"/>
      <c r="L41" s="1"/>
      <c r="M41" s="1"/>
      <c r="N41" s="1"/>
      <c r="O41" s="1"/>
      <c r="P41" s="1">
        <v>5000</v>
      </c>
      <c r="Q41" s="1" t="s">
        <v>5</v>
      </c>
      <c r="R41" s="1"/>
      <c r="S41" s="1" t="s">
        <v>5</v>
      </c>
      <c r="T41" s="1" t="s">
        <v>6</v>
      </c>
      <c r="U41" s="1"/>
      <c r="V41" s="1" t="s">
        <v>5</v>
      </c>
      <c r="W41" s="1" t="s">
        <v>6</v>
      </c>
      <c r="X41" s="1"/>
      <c r="Y41" s="1" t="s">
        <v>6</v>
      </c>
      <c r="Z41" s="1"/>
      <c r="AA41" s="1"/>
      <c r="AB41" s="1" t="s">
        <v>6</v>
      </c>
      <c r="AC41" s="1" t="s">
        <v>21</v>
      </c>
      <c r="AD41" s="1">
        <v>2</v>
      </c>
      <c r="AE41" s="1">
        <v>1</v>
      </c>
      <c r="AF41" s="1">
        <v>0</v>
      </c>
      <c r="AG41" s="1">
        <v>1</v>
      </c>
      <c r="AH41" s="1">
        <v>2</v>
      </c>
      <c r="AI41" s="1">
        <v>1</v>
      </c>
      <c r="AJ41" s="1" t="s">
        <v>171</v>
      </c>
      <c r="AK41" s="1" t="s">
        <v>121</v>
      </c>
      <c r="AL41" s="1" t="s">
        <v>36</v>
      </c>
      <c r="AM41" s="2">
        <v>44531.798368055555</v>
      </c>
      <c r="AN41" s="1" t="s">
        <v>120</v>
      </c>
    </row>
    <row r="42" spans="1:41" x14ac:dyDescent="0.25">
      <c r="A42" s="1">
        <v>322</v>
      </c>
      <c r="B42" s="1" t="s">
        <v>66</v>
      </c>
      <c r="C42" s="1" t="s">
        <v>1</v>
      </c>
      <c r="D42" s="1">
        <v>65</v>
      </c>
      <c r="E42" s="1">
        <v>2</v>
      </c>
      <c r="F42" s="1" t="s">
        <v>9</v>
      </c>
      <c r="G42" s="1" t="s">
        <v>17</v>
      </c>
      <c r="H42" s="1">
        <v>2</v>
      </c>
      <c r="I42" s="1"/>
      <c r="J42" s="1"/>
      <c r="K42" s="1"/>
      <c r="L42" s="1" t="s">
        <v>27</v>
      </c>
      <c r="M42" s="1"/>
      <c r="N42" s="1" t="s">
        <v>51</v>
      </c>
      <c r="O42" s="1"/>
      <c r="P42" s="1">
        <v>4000</v>
      </c>
      <c r="Q42" s="1" t="s">
        <v>5</v>
      </c>
      <c r="R42" s="1"/>
      <c r="S42" s="1" t="s">
        <v>5</v>
      </c>
      <c r="T42" s="1" t="s">
        <v>6</v>
      </c>
      <c r="U42" s="1"/>
      <c r="V42" s="1" t="s">
        <v>5</v>
      </c>
      <c r="W42" s="1" t="s">
        <v>6</v>
      </c>
      <c r="X42" s="1"/>
      <c r="Y42" s="1" t="s">
        <v>6</v>
      </c>
      <c r="Z42" s="1"/>
      <c r="AA42" s="1"/>
      <c r="AB42" s="1" t="s">
        <v>24</v>
      </c>
      <c r="AC42" s="1" t="s">
        <v>29</v>
      </c>
      <c r="AD42" s="1">
        <v>3</v>
      </c>
      <c r="AE42" s="1">
        <v>1</v>
      </c>
      <c r="AF42" s="1">
        <v>0</v>
      </c>
      <c r="AG42" s="1">
        <v>3</v>
      </c>
      <c r="AH42" s="1">
        <v>3</v>
      </c>
      <c r="AI42" s="1">
        <v>3</v>
      </c>
      <c r="AJ42" s="1" t="s">
        <v>171</v>
      </c>
      <c r="AK42" s="1" t="s">
        <v>123</v>
      </c>
      <c r="AL42" s="1" t="s">
        <v>36</v>
      </c>
      <c r="AM42" s="2">
        <v>44532.753865740742</v>
      </c>
      <c r="AN42" s="1" t="s">
        <v>122</v>
      </c>
    </row>
    <row r="43" spans="1:41" x14ac:dyDescent="0.25">
      <c r="A43" s="1">
        <v>324</v>
      </c>
      <c r="B43" s="1" t="s">
        <v>40</v>
      </c>
      <c r="C43" s="1" t="s">
        <v>30</v>
      </c>
      <c r="D43" s="1">
        <v>55</v>
      </c>
      <c r="E43" s="1">
        <v>1</v>
      </c>
      <c r="F43" s="1" t="s">
        <v>26</v>
      </c>
      <c r="G43" s="1" t="s">
        <v>3</v>
      </c>
      <c r="H43" s="1">
        <v>1</v>
      </c>
      <c r="I43" s="1"/>
      <c r="J43" s="1" t="s">
        <v>10</v>
      </c>
      <c r="K43" s="1" t="s">
        <v>18</v>
      </c>
      <c r="L43" s="1"/>
      <c r="M43" s="1"/>
      <c r="N43" s="1"/>
      <c r="O43" s="1"/>
      <c r="P43" s="1">
        <v>500</v>
      </c>
      <c r="Q43" s="1" t="s">
        <v>6</v>
      </c>
      <c r="R43" s="1" t="s">
        <v>22</v>
      </c>
      <c r="S43" s="1" t="s">
        <v>6</v>
      </c>
      <c r="T43" s="1" t="s">
        <v>6</v>
      </c>
      <c r="U43" s="1" t="s">
        <v>10</v>
      </c>
      <c r="V43" s="1" t="s">
        <v>6</v>
      </c>
      <c r="W43" s="1" t="s">
        <v>5</v>
      </c>
      <c r="X43" s="1" t="s">
        <v>12</v>
      </c>
      <c r="Y43" s="1" t="s">
        <v>5</v>
      </c>
      <c r="Z43" s="1" t="s">
        <v>13</v>
      </c>
      <c r="AA43" s="1" t="s">
        <v>14</v>
      </c>
      <c r="AB43" s="1" t="s">
        <v>6</v>
      </c>
      <c r="AC43" s="1" t="s">
        <v>29</v>
      </c>
      <c r="AD43" s="1">
        <v>3</v>
      </c>
      <c r="AE43" s="1">
        <v>1</v>
      </c>
      <c r="AF43" s="1">
        <v>2</v>
      </c>
      <c r="AG43" s="1">
        <v>2</v>
      </c>
      <c r="AH43" s="1">
        <v>1</v>
      </c>
      <c r="AI43" s="1">
        <v>1</v>
      </c>
      <c r="AJ43" s="1" t="s">
        <v>171</v>
      </c>
      <c r="AK43" s="1" t="s">
        <v>124</v>
      </c>
      <c r="AL43" s="1" t="s">
        <v>36</v>
      </c>
      <c r="AM43" s="2">
        <v>44532.767708333333</v>
      </c>
      <c r="AN43" s="1" t="s">
        <v>63</v>
      </c>
    </row>
    <row r="44" spans="1:41" x14ac:dyDescent="0.25">
      <c r="A44" s="1">
        <v>333</v>
      </c>
      <c r="B44" s="1" t="s">
        <v>0</v>
      </c>
      <c r="C44" s="1" t="s">
        <v>30</v>
      </c>
      <c r="D44" s="1">
        <v>65</v>
      </c>
      <c r="E44" s="1">
        <v>2</v>
      </c>
      <c r="F44" s="1" t="s">
        <v>9</v>
      </c>
      <c r="G44" s="1" t="s">
        <v>17</v>
      </c>
      <c r="H44" s="1">
        <v>2</v>
      </c>
      <c r="I44" s="1"/>
      <c r="J44" s="1"/>
      <c r="K44" s="1" t="s">
        <v>18</v>
      </c>
      <c r="L44" s="1"/>
      <c r="M44" s="1"/>
      <c r="N44" s="1"/>
      <c r="O44" s="1"/>
      <c r="P44" s="1">
        <v>5000</v>
      </c>
      <c r="Q44" s="1" t="s">
        <v>5</v>
      </c>
      <c r="R44" s="1"/>
      <c r="S44" s="1" t="s">
        <v>5</v>
      </c>
      <c r="T44" s="1" t="s">
        <v>6</v>
      </c>
      <c r="U44" s="1" t="s">
        <v>29</v>
      </c>
      <c r="V44" s="1" t="s">
        <v>5</v>
      </c>
      <c r="W44" s="1" t="s">
        <v>6</v>
      </c>
      <c r="X44" s="1"/>
      <c r="Y44" s="1" t="s">
        <v>6</v>
      </c>
      <c r="Z44" s="1"/>
      <c r="AA44" s="1"/>
      <c r="AB44" s="1" t="s">
        <v>24</v>
      </c>
      <c r="AC44" s="1" t="s">
        <v>32</v>
      </c>
      <c r="AD44" s="1">
        <v>2</v>
      </c>
      <c r="AE44" s="1">
        <v>2</v>
      </c>
      <c r="AF44" s="1">
        <v>0</v>
      </c>
      <c r="AG44" s="1">
        <v>2</v>
      </c>
      <c r="AH44" s="1">
        <v>1</v>
      </c>
      <c r="AI44" s="1">
        <v>1</v>
      </c>
      <c r="AJ44" s="1" t="s">
        <v>171</v>
      </c>
      <c r="AK44" s="1" t="s">
        <v>125</v>
      </c>
      <c r="AL44" s="1" t="s">
        <v>36</v>
      </c>
      <c r="AM44" s="2">
        <v>44533.492673611108</v>
      </c>
      <c r="AN44" s="3">
        <v>95232224213</v>
      </c>
      <c r="AO44" s="8"/>
    </row>
    <row r="45" spans="1:41" x14ac:dyDescent="0.25">
      <c r="A45" s="1">
        <v>386</v>
      </c>
      <c r="B45" s="1" t="s">
        <v>0</v>
      </c>
      <c r="C45" s="1" t="s">
        <v>1</v>
      </c>
      <c r="D45" s="1">
        <v>75</v>
      </c>
      <c r="E45" s="1">
        <v>2</v>
      </c>
      <c r="F45" s="1" t="s">
        <v>9</v>
      </c>
      <c r="G45" s="1" t="s">
        <v>17</v>
      </c>
      <c r="H45" s="1">
        <v>2</v>
      </c>
      <c r="I45" s="1"/>
      <c r="J45" s="1"/>
      <c r="K45" s="1"/>
      <c r="L45" s="1" t="s">
        <v>27</v>
      </c>
      <c r="M45" s="1"/>
      <c r="N45" s="1"/>
      <c r="O45" s="1"/>
      <c r="P45" s="1">
        <v>3000</v>
      </c>
      <c r="Q45" s="1" t="s">
        <v>5</v>
      </c>
      <c r="R45" s="1"/>
      <c r="S45" s="1" t="s">
        <v>5</v>
      </c>
      <c r="T45" s="1" t="s">
        <v>6</v>
      </c>
      <c r="U45" s="1"/>
      <c r="V45" s="1" t="s">
        <v>5</v>
      </c>
      <c r="W45" s="1" t="s">
        <v>6</v>
      </c>
      <c r="X45" s="1"/>
      <c r="Y45" s="1" t="s">
        <v>6</v>
      </c>
      <c r="Z45" s="1"/>
      <c r="AA45" s="1" t="s">
        <v>25</v>
      </c>
      <c r="AB45" s="1" t="s">
        <v>6</v>
      </c>
      <c r="AC45" s="1" t="s">
        <v>29</v>
      </c>
      <c r="AD45" s="1">
        <v>2</v>
      </c>
      <c r="AE45" s="1">
        <v>1</v>
      </c>
      <c r="AF45" s="1">
        <v>0</v>
      </c>
      <c r="AG45" s="1">
        <v>1</v>
      </c>
      <c r="AH45" s="1">
        <v>1</v>
      </c>
      <c r="AI45" s="1">
        <v>1</v>
      </c>
      <c r="AJ45" s="1" t="s">
        <v>171</v>
      </c>
      <c r="AK45" s="1" t="s">
        <v>144</v>
      </c>
      <c r="AL45" s="1" t="s">
        <v>36</v>
      </c>
      <c r="AM45" s="2">
        <v>44539.653067129628</v>
      </c>
      <c r="AN45" s="1" t="s">
        <v>143</v>
      </c>
    </row>
    <row r="46" spans="1:41" x14ac:dyDescent="0.25">
      <c r="A46" s="1">
        <v>388</v>
      </c>
      <c r="B46" s="1" t="s">
        <v>0</v>
      </c>
      <c r="C46" s="1" t="s">
        <v>1</v>
      </c>
      <c r="D46" s="1">
        <v>60</v>
      </c>
      <c r="E46" s="1">
        <v>2</v>
      </c>
      <c r="F46" s="1" t="s">
        <v>9</v>
      </c>
      <c r="G46" s="1" t="s">
        <v>3</v>
      </c>
      <c r="H46" s="1">
        <v>2</v>
      </c>
      <c r="I46" s="1" t="s">
        <v>4</v>
      </c>
      <c r="J46" s="1"/>
      <c r="K46" s="1"/>
      <c r="L46" s="1" t="s">
        <v>27</v>
      </c>
      <c r="M46" s="1"/>
      <c r="N46" s="1"/>
      <c r="O46" s="1"/>
      <c r="P46" s="1">
        <v>4000</v>
      </c>
      <c r="Q46" s="1" t="s">
        <v>5</v>
      </c>
      <c r="R46" s="1"/>
      <c r="S46" s="1" t="s">
        <v>5</v>
      </c>
      <c r="T46" s="1" t="s">
        <v>6</v>
      </c>
      <c r="U46" s="1"/>
      <c r="V46" s="1" t="s">
        <v>5</v>
      </c>
      <c r="W46" s="1" t="s">
        <v>6</v>
      </c>
      <c r="X46" s="1"/>
      <c r="Y46" s="1" t="s">
        <v>6</v>
      </c>
      <c r="Z46" s="1"/>
      <c r="AA46" s="1"/>
      <c r="AB46" s="1" t="s">
        <v>20</v>
      </c>
      <c r="AC46" s="1" t="s">
        <v>21</v>
      </c>
      <c r="AD46" s="1">
        <v>2</v>
      </c>
      <c r="AE46" s="1">
        <v>0</v>
      </c>
      <c r="AF46" s="1">
        <v>0</v>
      </c>
      <c r="AG46" s="1">
        <v>0</v>
      </c>
      <c r="AH46" s="1">
        <v>1</v>
      </c>
      <c r="AI46" s="1">
        <v>0</v>
      </c>
      <c r="AJ46" s="1" t="s">
        <v>171</v>
      </c>
      <c r="AK46" s="1" t="s">
        <v>146</v>
      </c>
      <c r="AL46" s="1" t="s">
        <v>36</v>
      </c>
      <c r="AM46" s="2">
        <v>44539.705254629633</v>
      </c>
      <c r="AN46" s="1" t="s">
        <v>145</v>
      </c>
    </row>
    <row r="47" spans="1:41" x14ac:dyDescent="0.25">
      <c r="A47" s="1">
        <v>448</v>
      </c>
      <c r="B47" s="1" t="s">
        <v>0</v>
      </c>
      <c r="C47" s="1" t="s">
        <v>30</v>
      </c>
      <c r="D47" s="1">
        <v>70</v>
      </c>
      <c r="E47" s="1">
        <v>2</v>
      </c>
      <c r="F47" s="1" t="s">
        <v>9</v>
      </c>
      <c r="G47" s="1" t="s">
        <v>17</v>
      </c>
      <c r="H47" s="1">
        <v>2</v>
      </c>
      <c r="I47" s="1" t="s">
        <v>4</v>
      </c>
      <c r="J47" s="1"/>
      <c r="K47" s="1"/>
      <c r="L47" s="1" t="s">
        <v>27</v>
      </c>
      <c r="M47" s="1"/>
      <c r="N47" s="1"/>
      <c r="O47" s="1"/>
      <c r="P47" s="1">
        <v>4000</v>
      </c>
      <c r="Q47" s="1" t="s">
        <v>5</v>
      </c>
      <c r="R47" s="1"/>
      <c r="S47" s="1" t="s">
        <v>5</v>
      </c>
      <c r="T47" s="1" t="s">
        <v>6</v>
      </c>
      <c r="U47" s="1"/>
      <c r="V47" s="1" t="s">
        <v>5</v>
      </c>
      <c r="W47" s="1" t="s">
        <v>5</v>
      </c>
      <c r="X47" s="1" t="s">
        <v>12</v>
      </c>
      <c r="Y47" s="1" t="s">
        <v>6</v>
      </c>
      <c r="Z47" s="1"/>
      <c r="AA47" s="1"/>
      <c r="AB47" s="1" t="s">
        <v>6</v>
      </c>
      <c r="AC47" s="1" t="s">
        <v>29</v>
      </c>
      <c r="AD47" s="1">
        <v>2</v>
      </c>
      <c r="AE47" s="1">
        <v>1</v>
      </c>
      <c r="AF47" s="1">
        <v>0</v>
      </c>
      <c r="AG47" s="1">
        <v>1</v>
      </c>
      <c r="AH47" s="1">
        <v>1</v>
      </c>
      <c r="AI47" s="1">
        <v>1</v>
      </c>
      <c r="AJ47" s="1" t="s">
        <v>171</v>
      </c>
      <c r="AK47" s="1" t="s">
        <v>194</v>
      </c>
      <c r="AL47" s="1" t="s">
        <v>36</v>
      </c>
      <c r="AM47" s="2">
        <v>44562.818182870367</v>
      </c>
      <c r="AN47" s="1" t="s">
        <v>193</v>
      </c>
    </row>
    <row r="48" spans="1:41" x14ac:dyDescent="0.25">
      <c r="A48" s="1">
        <v>449</v>
      </c>
      <c r="B48" s="1" t="s">
        <v>0</v>
      </c>
      <c r="C48" s="1" t="s">
        <v>30</v>
      </c>
      <c r="D48" s="1">
        <v>70</v>
      </c>
      <c r="E48" s="1">
        <v>2</v>
      </c>
      <c r="F48" s="1" t="s">
        <v>9</v>
      </c>
      <c r="G48" s="1" t="s">
        <v>17</v>
      </c>
      <c r="H48" s="1">
        <v>2</v>
      </c>
      <c r="I48" s="1" t="s">
        <v>4</v>
      </c>
      <c r="J48" s="1"/>
      <c r="K48" s="1"/>
      <c r="L48" s="1" t="s">
        <v>27</v>
      </c>
      <c r="M48" s="1"/>
      <c r="N48" s="1"/>
      <c r="O48" s="1"/>
      <c r="P48" s="1">
        <v>4000</v>
      </c>
      <c r="Q48" s="1" t="s">
        <v>5</v>
      </c>
      <c r="R48" s="1"/>
      <c r="S48" s="1" t="s">
        <v>5</v>
      </c>
      <c r="T48" s="1" t="s">
        <v>6</v>
      </c>
      <c r="U48" s="1"/>
      <c r="V48" s="1" t="s">
        <v>5</v>
      </c>
      <c r="W48" s="1" t="s">
        <v>5</v>
      </c>
      <c r="X48" s="1" t="s">
        <v>12</v>
      </c>
      <c r="Y48" s="1" t="s">
        <v>6</v>
      </c>
      <c r="Z48" s="1"/>
      <c r="AA48" s="1"/>
      <c r="AB48" s="1" t="s">
        <v>6</v>
      </c>
      <c r="AC48" s="1" t="s">
        <v>29</v>
      </c>
      <c r="AD48" s="1">
        <v>2</v>
      </c>
      <c r="AE48" s="1">
        <v>1</v>
      </c>
      <c r="AF48" s="1">
        <v>0</v>
      </c>
      <c r="AG48" s="1">
        <v>1</v>
      </c>
      <c r="AH48" s="1">
        <v>1</v>
      </c>
      <c r="AI48" s="1">
        <v>1</v>
      </c>
      <c r="AJ48" s="1" t="s">
        <v>171</v>
      </c>
      <c r="AK48" s="1" t="s">
        <v>194</v>
      </c>
      <c r="AL48" s="1" t="s">
        <v>36</v>
      </c>
      <c r="AM48" s="2">
        <v>44562.819849537038</v>
      </c>
      <c r="AN48" s="1" t="s">
        <v>193</v>
      </c>
    </row>
    <row r="49" spans="1:40" x14ac:dyDescent="0.25">
      <c r="A49" s="1">
        <v>450</v>
      </c>
      <c r="B49" s="1" t="s">
        <v>0</v>
      </c>
      <c r="C49" s="1" t="s">
        <v>30</v>
      </c>
      <c r="D49" s="1">
        <v>70</v>
      </c>
      <c r="E49" s="1">
        <v>2</v>
      </c>
      <c r="F49" s="1" t="s">
        <v>9</v>
      </c>
      <c r="G49" s="1" t="s">
        <v>17</v>
      </c>
      <c r="H49" s="1">
        <v>2</v>
      </c>
      <c r="I49" s="1" t="s">
        <v>4</v>
      </c>
      <c r="J49" s="1"/>
      <c r="K49" s="1"/>
      <c r="L49" s="1" t="s">
        <v>27</v>
      </c>
      <c r="M49" s="1"/>
      <c r="N49" s="1"/>
      <c r="O49" s="1"/>
      <c r="P49" s="1">
        <v>4000</v>
      </c>
      <c r="Q49" s="1" t="s">
        <v>5</v>
      </c>
      <c r="R49" s="1"/>
      <c r="S49" s="1" t="s">
        <v>5</v>
      </c>
      <c r="T49" s="1" t="s">
        <v>6</v>
      </c>
      <c r="U49" s="1"/>
      <c r="V49" s="1" t="s">
        <v>5</v>
      </c>
      <c r="W49" s="1" t="s">
        <v>5</v>
      </c>
      <c r="X49" s="1" t="s">
        <v>12</v>
      </c>
      <c r="Y49" s="1" t="s">
        <v>6</v>
      </c>
      <c r="Z49" s="1"/>
      <c r="AA49" s="1"/>
      <c r="AB49" s="1" t="s">
        <v>6</v>
      </c>
      <c r="AC49" s="1" t="s">
        <v>21</v>
      </c>
      <c r="AD49" s="1">
        <v>2</v>
      </c>
      <c r="AE49" s="1">
        <v>1</v>
      </c>
      <c r="AF49" s="1">
        <v>0</v>
      </c>
      <c r="AG49" s="1">
        <v>1</v>
      </c>
      <c r="AH49" s="1">
        <v>1</v>
      </c>
      <c r="AI49" s="1">
        <v>1</v>
      </c>
      <c r="AJ49" s="1" t="s">
        <v>171</v>
      </c>
      <c r="AK49" s="1" t="s">
        <v>194</v>
      </c>
      <c r="AL49" s="1" t="s">
        <v>36</v>
      </c>
      <c r="AM49" s="2">
        <v>44562.821180555555</v>
      </c>
      <c r="AN49" s="1" t="s">
        <v>193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9"/>
  <sheetViews>
    <sheetView workbookViewId="0">
      <selection activeCell="B2" sqref="B2"/>
    </sheetView>
  </sheetViews>
  <sheetFormatPr defaultRowHeight="15" x14ac:dyDescent="0.25"/>
  <cols>
    <col min="1" max="1" width="18.28515625" bestFit="1" customWidth="1"/>
    <col min="2" max="2" width="25.5703125" bestFit="1" customWidth="1"/>
    <col min="3" max="3" width="20" bestFit="1" customWidth="1"/>
    <col min="4" max="4" width="18.28515625" bestFit="1" customWidth="1"/>
    <col min="5" max="5" width="28" bestFit="1" customWidth="1"/>
    <col min="7" max="7" width="18.28515625" bestFit="1" customWidth="1"/>
    <col min="8" max="8" width="27.7109375" bestFit="1" customWidth="1"/>
    <col min="10" max="10" width="18.28515625" bestFit="1" customWidth="1"/>
    <col min="11" max="11" width="28" bestFit="1" customWidth="1"/>
  </cols>
  <sheetData>
    <row r="1" spans="1:2" x14ac:dyDescent="0.25">
      <c r="A1" s="6" t="s">
        <v>126</v>
      </c>
      <c r="B1" t="s">
        <v>242</v>
      </c>
    </row>
    <row r="2" spans="1:2" x14ac:dyDescent="0.25">
      <c r="A2" s="4" t="s">
        <v>6</v>
      </c>
      <c r="B2" s="5">
        <v>87</v>
      </c>
    </row>
    <row r="3" spans="1:2" x14ac:dyDescent="0.25">
      <c r="A3" s="4" t="s">
        <v>5</v>
      </c>
      <c r="B3" s="5">
        <v>129</v>
      </c>
    </row>
    <row r="4" spans="1:2" x14ac:dyDescent="0.25">
      <c r="A4" s="4" t="s">
        <v>142</v>
      </c>
      <c r="B4" s="5">
        <v>10</v>
      </c>
    </row>
    <row r="5" spans="1:2" x14ac:dyDescent="0.25">
      <c r="A5" s="4" t="s">
        <v>127</v>
      </c>
      <c r="B5" s="5">
        <v>226</v>
      </c>
    </row>
    <row r="7" spans="1:2" x14ac:dyDescent="0.25">
      <c r="A7" t="s">
        <v>141</v>
      </c>
    </row>
    <row r="8" spans="1:2" x14ac:dyDescent="0.25">
      <c r="A8" t="s">
        <v>5</v>
      </c>
      <c r="B8">
        <f>B3</f>
        <v>129</v>
      </c>
    </row>
    <row r="9" spans="1:2" x14ac:dyDescent="0.25">
      <c r="A9" t="s">
        <v>6</v>
      </c>
      <c r="B9">
        <f>B2</f>
        <v>87</v>
      </c>
    </row>
  </sheetData>
  <pageMargins left="0.7" right="0.7" top="0.75" bottom="0.75" header="0.3" footer="0.3"/>
  <pageSetup paperSize="9" orientation="portrait" verticalDpi="0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1F8A3-C8AC-4765-BCBE-44ABDD863DF7}">
  <dimension ref="A1:B19"/>
  <sheetViews>
    <sheetView tabSelected="1" topLeftCell="A13" workbookViewId="0">
      <selection activeCell="C60" sqref="C60"/>
    </sheetView>
  </sheetViews>
  <sheetFormatPr defaultRowHeight="15" x14ac:dyDescent="0.25"/>
  <cols>
    <col min="1" max="1" width="18.28515625" bestFit="1" customWidth="1"/>
    <col min="2" max="2" width="40.7109375" bestFit="1" customWidth="1"/>
    <col min="3" max="3" width="20" bestFit="1" customWidth="1"/>
    <col min="4" max="4" width="18.28515625" bestFit="1" customWidth="1"/>
    <col min="5" max="6" width="20" bestFit="1" customWidth="1"/>
  </cols>
  <sheetData>
    <row r="1" spans="1:2" x14ac:dyDescent="0.25">
      <c r="A1" s="6" t="s">
        <v>126</v>
      </c>
      <c r="B1" t="s">
        <v>244</v>
      </c>
    </row>
    <row r="2" spans="1:2" x14ac:dyDescent="0.25">
      <c r="A2" s="4" t="s">
        <v>9</v>
      </c>
      <c r="B2" s="5">
        <v>1</v>
      </c>
    </row>
    <row r="3" spans="1:2" x14ac:dyDescent="0.25">
      <c r="A3" s="4" t="s">
        <v>70</v>
      </c>
      <c r="B3" s="5">
        <v>1</v>
      </c>
    </row>
    <row r="4" spans="1:2" x14ac:dyDescent="0.25">
      <c r="A4" s="4" t="s">
        <v>12</v>
      </c>
      <c r="B4" s="5">
        <v>13</v>
      </c>
    </row>
    <row r="5" spans="1:2" x14ac:dyDescent="0.25">
      <c r="A5" s="4" t="s">
        <v>142</v>
      </c>
      <c r="B5" s="5">
        <v>211</v>
      </c>
    </row>
    <row r="6" spans="1:2" x14ac:dyDescent="0.25">
      <c r="A6" s="4" t="s">
        <v>127</v>
      </c>
      <c r="B6" s="5">
        <v>226</v>
      </c>
    </row>
    <row r="9" spans="1:2" x14ac:dyDescent="0.25">
      <c r="A9" s="6" t="s">
        <v>126</v>
      </c>
      <c r="B9" t="s">
        <v>236</v>
      </c>
    </row>
    <row r="10" spans="1:2" x14ac:dyDescent="0.25">
      <c r="A10" s="4" t="s">
        <v>6</v>
      </c>
      <c r="B10" s="5">
        <v>191</v>
      </c>
    </row>
    <row r="11" spans="1:2" x14ac:dyDescent="0.25">
      <c r="A11" s="4" t="s">
        <v>5</v>
      </c>
      <c r="B11" s="5">
        <v>14</v>
      </c>
    </row>
    <row r="12" spans="1:2" x14ac:dyDescent="0.25">
      <c r="A12" s="4" t="s">
        <v>142</v>
      </c>
      <c r="B12" s="5">
        <v>21</v>
      </c>
    </row>
    <row r="13" spans="1:2" x14ac:dyDescent="0.25">
      <c r="A13" s="4" t="s">
        <v>127</v>
      </c>
      <c r="B13" s="5">
        <v>226</v>
      </c>
    </row>
    <row r="15" spans="1:2" x14ac:dyDescent="0.25">
      <c r="A15" s="4" t="s">
        <v>163</v>
      </c>
      <c r="B15">
        <f>B11</f>
        <v>14</v>
      </c>
    </row>
    <row r="16" spans="1:2" x14ac:dyDescent="0.25">
      <c r="A16" s="4" t="s">
        <v>250</v>
      </c>
      <c r="B16">
        <f>B10</f>
        <v>191</v>
      </c>
    </row>
    <row r="17" spans="1:2" x14ac:dyDescent="0.25">
      <c r="A17" s="4" t="s">
        <v>162</v>
      </c>
      <c r="B17">
        <f>B4</f>
        <v>13</v>
      </c>
    </row>
    <row r="18" spans="1:2" x14ac:dyDescent="0.25">
      <c r="A18" s="4" t="s">
        <v>160</v>
      </c>
      <c r="B18">
        <f>B2</f>
        <v>1</v>
      </c>
    </row>
    <row r="19" spans="1:2" x14ac:dyDescent="0.25">
      <c r="A19" s="4" t="s">
        <v>161</v>
      </c>
      <c r="B19">
        <f>B2</f>
        <v>1</v>
      </c>
    </row>
  </sheetData>
  <pageMargins left="0.7" right="0.7" top="0.75" bottom="0.75" header="0.3" footer="0.3"/>
  <pageSetup paperSize="9" orientation="portrait" verticalDpi="0" r:id="rId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78B6F-429A-448D-80B9-51A14359171E}">
  <dimension ref="A1:K8"/>
  <sheetViews>
    <sheetView workbookViewId="0">
      <selection activeCell="K3" sqref="K3:K8"/>
    </sheetView>
  </sheetViews>
  <sheetFormatPr defaultRowHeight="15" x14ac:dyDescent="0.25"/>
  <cols>
    <col min="1" max="1" width="43.140625" customWidth="1"/>
    <col min="2" max="2" width="9.140625" customWidth="1"/>
  </cols>
  <sheetData>
    <row r="1" spans="1:11" ht="16.5" thickBot="1" x14ac:dyDescent="0.3">
      <c r="A1" s="10" t="s">
        <v>158</v>
      </c>
    </row>
    <row r="2" spans="1:11" ht="15.75" thickBot="1" x14ac:dyDescent="0.3">
      <c r="A2" s="9" t="s">
        <v>151</v>
      </c>
      <c r="B2" s="9" t="s">
        <v>147</v>
      </c>
      <c r="C2" s="9" t="s">
        <v>148</v>
      </c>
      <c r="D2" s="9" t="s">
        <v>149</v>
      </c>
      <c r="E2" s="9" t="s">
        <v>150</v>
      </c>
      <c r="G2" s="25" t="s">
        <v>147</v>
      </c>
      <c r="H2" s="25" t="s">
        <v>148</v>
      </c>
      <c r="I2" s="25" t="s">
        <v>149</v>
      </c>
      <c r="J2" s="25" t="s">
        <v>150</v>
      </c>
    </row>
    <row r="3" spans="1:11" ht="24.75" thickBot="1" x14ac:dyDescent="0.3">
      <c r="A3" s="23" t="s">
        <v>152</v>
      </c>
      <c r="B3" s="24">
        <f>G3</f>
        <v>38</v>
      </c>
      <c r="C3" s="24">
        <f>H3</f>
        <v>61</v>
      </c>
      <c r="D3" s="24">
        <f>I3</f>
        <v>83</v>
      </c>
      <c r="E3" s="24">
        <f>J3</f>
        <v>32</v>
      </c>
      <c r="G3" s="1">
        <f>COUNTIF('tutti questionari'!$AD$2:$AD$227,"0")</f>
        <v>38</v>
      </c>
      <c r="H3" s="1">
        <f>COUNTIF('tutti questionari'!$AD$2:$AD$227,"1")</f>
        <v>61</v>
      </c>
      <c r="I3" s="1">
        <f>COUNTIF('tutti questionari'!$AD$2:$AD$227,"2")</f>
        <v>83</v>
      </c>
      <c r="J3" s="1">
        <f>COUNTIF('tutti questionari'!$AD$2:$AD$227,"3")</f>
        <v>32</v>
      </c>
      <c r="K3">
        <f>SUM(H3:J3)</f>
        <v>176</v>
      </c>
    </row>
    <row r="4" spans="1:11" ht="15.75" thickBot="1" x14ac:dyDescent="0.3">
      <c r="A4" s="23" t="s">
        <v>153</v>
      </c>
      <c r="B4" s="24">
        <f t="shared" ref="B4:B8" si="0">G4</f>
        <v>70</v>
      </c>
      <c r="C4" s="24">
        <f t="shared" ref="C4:C8" si="1">H4</f>
        <v>43</v>
      </c>
      <c r="D4" s="24">
        <f t="shared" ref="D4:D8" si="2">I4</f>
        <v>26</v>
      </c>
      <c r="E4" s="24">
        <f t="shared" ref="E4:E8" si="3">J4</f>
        <v>0</v>
      </c>
      <c r="G4" s="1">
        <f>COUNTIF('tutti questionari'!$AE$2:$AE$227,"0")</f>
        <v>70</v>
      </c>
      <c r="H4" s="1">
        <f>COUNTIF('tutti questionari'!$AE$2:$AE$227,"1")</f>
        <v>43</v>
      </c>
      <c r="I4" s="1">
        <f>COUNTIF('tutti questionari'!$AE$2:$AE$227,"2")</f>
        <v>26</v>
      </c>
      <c r="J4" s="1">
        <f>COUNTIF('tutti questionari'!$AE$2:$AE$227,"3")</f>
        <v>0</v>
      </c>
      <c r="K4">
        <f>SUM(H4:J4)</f>
        <v>69</v>
      </c>
    </row>
    <row r="5" spans="1:11" ht="24.75" thickBot="1" x14ac:dyDescent="0.3">
      <c r="A5" s="23" t="s">
        <v>154</v>
      </c>
      <c r="B5" s="24">
        <f t="shared" si="0"/>
        <v>167</v>
      </c>
      <c r="C5" s="24">
        <f t="shared" si="1"/>
        <v>31</v>
      </c>
      <c r="D5" s="24">
        <f t="shared" si="2"/>
        <v>8</v>
      </c>
      <c r="E5" s="24">
        <f t="shared" si="3"/>
        <v>0</v>
      </c>
      <c r="G5" s="1">
        <f>COUNTIF('tutti questionari'!$AF$2:$AF$227,"0")</f>
        <v>167</v>
      </c>
      <c r="H5" s="1">
        <f>COUNTIF('tutti questionari'!$AF$2:$AF$227,"1")</f>
        <v>31</v>
      </c>
      <c r="I5" s="1">
        <f>COUNTIF('tutti questionari'!$AF$2:$AF$227,"2")</f>
        <v>8</v>
      </c>
      <c r="J5" s="1">
        <f>COUNTIF('tutti questionari'!$AF$2:$AF$227,"3")</f>
        <v>0</v>
      </c>
      <c r="K5">
        <f t="shared" ref="K5:K8" si="4">SUM(H5:J5)</f>
        <v>39</v>
      </c>
    </row>
    <row r="6" spans="1:11" ht="15.75" thickBot="1" x14ac:dyDescent="0.3">
      <c r="A6" s="23" t="s">
        <v>155</v>
      </c>
      <c r="B6" s="24">
        <f t="shared" si="0"/>
        <v>85</v>
      </c>
      <c r="C6" s="24">
        <f t="shared" si="1"/>
        <v>83</v>
      </c>
      <c r="D6" s="24">
        <f t="shared" si="2"/>
        <v>27</v>
      </c>
      <c r="E6" s="24">
        <f t="shared" si="3"/>
        <v>6</v>
      </c>
      <c r="G6" s="1">
        <f>COUNTIF('tutti questionari'!$AG$2:$AG$227,"0")</f>
        <v>85</v>
      </c>
      <c r="H6" s="1">
        <f>COUNTIF('tutti questionari'!$AG$2:$AG$227,"1")</f>
        <v>83</v>
      </c>
      <c r="I6" s="1">
        <f>COUNTIF('tutti questionari'!$AG$2:$AG$227,"2")</f>
        <v>27</v>
      </c>
      <c r="J6" s="1">
        <f>COUNTIF('tutti questionari'!$AG$2:$AG$227,"3")</f>
        <v>6</v>
      </c>
      <c r="K6">
        <f t="shared" si="4"/>
        <v>116</v>
      </c>
    </row>
    <row r="7" spans="1:11" ht="24.75" thickBot="1" x14ac:dyDescent="0.3">
      <c r="A7" s="23" t="s">
        <v>156</v>
      </c>
      <c r="B7" s="24">
        <f t="shared" si="0"/>
        <v>32</v>
      </c>
      <c r="C7" s="24">
        <f t="shared" si="1"/>
        <v>112</v>
      </c>
      <c r="D7" s="24">
        <f t="shared" si="2"/>
        <v>47</v>
      </c>
      <c r="E7" s="24">
        <f t="shared" si="3"/>
        <v>17</v>
      </c>
      <c r="G7" s="1">
        <f>COUNTIF('tutti questionari'!$AH$2:$AH$227,"0")</f>
        <v>32</v>
      </c>
      <c r="H7" s="1">
        <f>COUNTIF('tutti questionari'!$AH$2:$AH$227,"1")</f>
        <v>112</v>
      </c>
      <c r="I7" s="1">
        <f>COUNTIF('tutti questionari'!$AH$2:$AH$227,"2")</f>
        <v>47</v>
      </c>
      <c r="J7" s="1">
        <f>COUNTIF('tutti questionari'!$AH$2:$AH$227,"3")</f>
        <v>17</v>
      </c>
      <c r="K7">
        <f t="shared" si="4"/>
        <v>176</v>
      </c>
    </row>
    <row r="8" spans="1:11" ht="24.75" thickBot="1" x14ac:dyDescent="0.3">
      <c r="A8" s="23" t="s">
        <v>157</v>
      </c>
      <c r="B8" s="24">
        <f t="shared" si="0"/>
        <v>48</v>
      </c>
      <c r="C8" s="24">
        <f t="shared" si="1"/>
        <v>114</v>
      </c>
      <c r="D8" s="24">
        <f t="shared" si="2"/>
        <v>41</v>
      </c>
      <c r="E8" s="24">
        <f t="shared" si="3"/>
        <v>8</v>
      </c>
      <c r="G8" s="1">
        <f>COUNTIF('tutti questionari'!$AI$2:$AI$227,"0")</f>
        <v>48</v>
      </c>
      <c r="H8" s="1">
        <f>COUNTIF('tutti questionari'!$AI$2:$AI$227,"1")</f>
        <v>114</v>
      </c>
      <c r="I8" s="1">
        <f>COUNTIF('tutti questionari'!$AI$2:$AI$227,"2")</f>
        <v>41</v>
      </c>
      <c r="J8" s="1">
        <f>COUNTIF('tutti questionari'!$AI$2:$AI$227,"3")</f>
        <v>8</v>
      </c>
      <c r="K8">
        <f t="shared" si="4"/>
        <v>163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1E3E4-0098-4DD8-9CD0-90AB14F6BBD3}">
  <dimension ref="A1:Q46"/>
  <sheetViews>
    <sheetView workbookViewId="0">
      <selection activeCell="P7" sqref="P7"/>
    </sheetView>
  </sheetViews>
  <sheetFormatPr defaultRowHeight="15" x14ac:dyDescent="0.25"/>
  <sheetData>
    <row r="1" spans="1:17" x14ac:dyDescent="0.25">
      <c r="A1" s="1" t="s">
        <v>172</v>
      </c>
      <c r="B1" s="1" t="s">
        <v>173</v>
      </c>
      <c r="C1" s="14"/>
      <c r="L1" t="s">
        <v>199</v>
      </c>
      <c r="M1" t="s">
        <v>198</v>
      </c>
    </row>
    <row r="2" spans="1:17" x14ac:dyDescent="0.25">
      <c r="A2" s="15" t="s">
        <v>174</v>
      </c>
      <c r="B2" s="16">
        <v>1</v>
      </c>
      <c r="L2" s="8">
        <v>0</v>
      </c>
      <c r="M2" s="16">
        <v>1</v>
      </c>
    </row>
    <row r="3" spans="1:17" x14ac:dyDescent="0.25">
      <c r="A3" s="15" t="s">
        <v>175</v>
      </c>
      <c r="B3" s="16">
        <v>1</v>
      </c>
      <c r="L3" s="8">
        <v>1</v>
      </c>
      <c r="M3" s="16">
        <v>1</v>
      </c>
    </row>
    <row r="4" spans="1:17" x14ac:dyDescent="0.25">
      <c r="A4" s="15" t="s">
        <v>176</v>
      </c>
      <c r="B4" s="16">
        <v>8</v>
      </c>
      <c r="L4" s="8">
        <v>7</v>
      </c>
      <c r="M4" s="16">
        <v>8</v>
      </c>
    </row>
    <row r="5" spans="1:17" x14ac:dyDescent="0.25">
      <c r="A5" s="15" t="s">
        <v>177</v>
      </c>
      <c r="B5" s="16">
        <v>20</v>
      </c>
      <c r="L5" s="8">
        <v>8</v>
      </c>
      <c r="M5" s="16">
        <v>20</v>
      </c>
    </row>
    <row r="6" spans="1:17" x14ac:dyDescent="0.25">
      <c r="A6" s="15" t="s">
        <v>178</v>
      </c>
      <c r="B6" s="16">
        <v>31</v>
      </c>
      <c r="L6" s="8">
        <v>9</v>
      </c>
      <c r="M6" s="16">
        <v>31</v>
      </c>
    </row>
    <row r="7" spans="1:17" x14ac:dyDescent="0.25">
      <c r="A7" s="15" t="s">
        <v>179</v>
      </c>
      <c r="B7" s="16">
        <v>29</v>
      </c>
      <c r="L7" s="8">
        <v>10</v>
      </c>
      <c r="M7" s="16">
        <v>29</v>
      </c>
    </row>
    <row r="8" spans="1:17" x14ac:dyDescent="0.25">
      <c r="A8" s="15" t="s">
        <v>180</v>
      </c>
      <c r="B8" s="16">
        <v>27</v>
      </c>
      <c r="L8" s="8">
        <v>11</v>
      </c>
      <c r="M8" s="16">
        <v>27</v>
      </c>
    </row>
    <row r="9" spans="1:17" x14ac:dyDescent="0.25">
      <c r="A9" s="15" t="s">
        <v>181</v>
      </c>
      <c r="B9" s="16">
        <v>22</v>
      </c>
      <c r="L9" s="8">
        <v>12</v>
      </c>
      <c r="M9" s="16">
        <v>22</v>
      </c>
    </row>
    <row r="10" spans="1:17" x14ac:dyDescent="0.25">
      <c r="A10" s="15" t="s">
        <v>182</v>
      </c>
      <c r="B10" s="16">
        <v>34</v>
      </c>
      <c r="L10" s="8">
        <v>13</v>
      </c>
      <c r="M10" s="16">
        <v>34</v>
      </c>
    </row>
    <row r="11" spans="1:17" x14ac:dyDescent="0.25">
      <c r="A11" s="15" t="s">
        <v>183</v>
      </c>
      <c r="B11" s="16">
        <v>23</v>
      </c>
      <c r="L11" s="8">
        <v>14</v>
      </c>
      <c r="M11" s="16">
        <v>23</v>
      </c>
      <c r="O11" s="1" t="s">
        <v>172</v>
      </c>
      <c r="P11" t="s">
        <v>198</v>
      </c>
      <c r="Q11" t="s">
        <v>263</v>
      </c>
    </row>
    <row r="12" spans="1:17" x14ac:dyDescent="0.25">
      <c r="A12" s="15" t="s">
        <v>184</v>
      </c>
      <c r="B12" s="16">
        <v>35</v>
      </c>
      <c r="L12" s="8">
        <v>15</v>
      </c>
      <c r="M12" s="16">
        <v>35</v>
      </c>
      <c r="O12" s="15" t="s">
        <v>174</v>
      </c>
      <c r="P12" s="16">
        <v>1</v>
      </c>
      <c r="Q12">
        <v>30</v>
      </c>
    </row>
    <row r="13" spans="1:17" x14ac:dyDescent="0.25">
      <c r="A13" s="15" t="s">
        <v>185</v>
      </c>
      <c r="B13" s="16">
        <v>33</v>
      </c>
      <c r="L13" s="8">
        <v>16</v>
      </c>
      <c r="M13" s="16">
        <v>33</v>
      </c>
      <c r="O13" s="15" t="s">
        <v>175</v>
      </c>
      <c r="P13" s="16">
        <v>1</v>
      </c>
      <c r="Q13">
        <v>1</v>
      </c>
    </row>
    <row r="14" spans="1:17" x14ac:dyDescent="0.25">
      <c r="A14" s="15" t="s">
        <v>186</v>
      </c>
      <c r="B14" s="16">
        <v>33</v>
      </c>
      <c r="L14" s="8">
        <v>17</v>
      </c>
      <c r="M14" s="16">
        <v>33</v>
      </c>
      <c r="O14" s="15" t="s">
        <v>176</v>
      </c>
      <c r="P14" s="16">
        <v>8</v>
      </c>
      <c r="Q14">
        <v>0</v>
      </c>
    </row>
    <row r="15" spans="1:17" x14ac:dyDescent="0.25">
      <c r="A15" s="15" t="s">
        <v>187</v>
      </c>
      <c r="B15" s="16">
        <v>34</v>
      </c>
      <c r="L15" s="8">
        <v>18</v>
      </c>
      <c r="M15" s="16">
        <v>34</v>
      </c>
      <c r="O15" s="15" t="s">
        <v>177</v>
      </c>
      <c r="P15" s="16">
        <v>20</v>
      </c>
      <c r="Q15">
        <v>2</v>
      </c>
    </row>
    <row r="16" spans="1:17" x14ac:dyDescent="0.25">
      <c r="A16" s="15" t="s">
        <v>188</v>
      </c>
      <c r="B16" s="16">
        <v>18</v>
      </c>
      <c r="L16" s="8">
        <v>19</v>
      </c>
      <c r="M16" s="16">
        <v>18</v>
      </c>
      <c r="O16" s="15" t="s">
        <v>178</v>
      </c>
      <c r="P16" s="16">
        <v>31</v>
      </c>
      <c r="Q16">
        <v>22</v>
      </c>
    </row>
    <row r="17" spans="1:17" x14ac:dyDescent="0.25">
      <c r="A17" s="15" t="s">
        <v>189</v>
      </c>
      <c r="B17" s="16">
        <v>17</v>
      </c>
      <c r="L17" s="8">
        <v>20</v>
      </c>
      <c r="M17" s="16">
        <v>17</v>
      </c>
      <c r="O17" s="15" t="s">
        <v>179</v>
      </c>
      <c r="P17" s="16">
        <v>29</v>
      </c>
      <c r="Q17">
        <v>27</v>
      </c>
    </row>
    <row r="18" spans="1:17" x14ac:dyDescent="0.25">
      <c r="A18" s="15" t="s">
        <v>190</v>
      </c>
      <c r="B18" s="16">
        <v>19</v>
      </c>
      <c r="L18" s="8">
        <v>21</v>
      </c>
      <c r="M18" s="16">
        <v>19</v>
      </c>
      <c r="O18" s="15" t="s">
        <v>180</v>
      </c>
      <c r="P18" s="16">
        <v>27</v>
      </c>
      <c r="Q18">
        <v>96</v>
      </c>
    </row>
    <row r="19" spans="1:17" x14ac:dyDescent="0.25">
      <c r="A19" s="15" t="s">
        <v>191</v>
      </c>
      <c r="B19" s="16">
        <v>15</v>
      </c>
      <c r="L19" s="8">
        <v>22</v>
      </c>
      <c r="M19" s="16">
        <v>15</v>
      </c>
      <c r="O19" s="15" t="s">
        <v>181</v>
      </c>
      <c r="P19" s="16">
        <v>22</v>
      </c>
      <c r="Q19">
        <v>50</v>
      </c>
    </row>
    <row r="20" spans="1:17" x14ac:dyDescent="0.25">
      <c r="A20" s="15" t="s">
        <v>192</v>
      </c>
      <c r="B20" s="16">
        <v>15</v>
      </c>
      <c r="L20" s="8">
        <v>23</v>
      </c>
      <c r="M20" s="16">
        <v>15</v>
      </c>
      <c r="O20" s="15" t="s">
        <v>182</v>
      </c>
      <c r="P20" s="16">
        <v>34</v>
      </c>
      <c r="Q20">
        <v>60</v>
      </c>
    </row>
    <row r="21" spans="1:17" x14ac:dyDescent="0.25">
      <c r="B21">
        <f>SUM(B2:B20)</f>
        <v>415</v>
      </c>
      <c r="O21" s="15" t="s">
        <v>183</v>
      </c>
      <c r="P21" s="16">
        <v>23</v>
      </c>
      <c r="Q21">
        <v>81</v>
      </c>
    </row>
    <row r="22" spans="1:17" x14ac:dyDescent="0.25">
      <c r="O22" s="15" t="s">
        <v>184</v>
      </c>
      <c r="P22" s="16">
        <v>35</v>
      </c>
      <c r="Q22">
        <v>95</v>
      </c>
    </row>
    <row r="23" spans="1:17" x14ac:dyDescent="0.25">
      <c r="O23" s="15" t="s">
        <v>185</v>
      </c>
      <c r="P23" s="16">
        <v>33</v>
      </c>
      <c r="Q23">
        <v>80</v>
      </c>
    </row>
    <row r="24" spans="1:17" x14ac:dyDescent="0.25">
      <c r="O24" s="15" t="s">
        <v>186</v>
      </c>
      <c r="P24" s="16">
        <v>33</v>
      </c>
      <c r="Q24">
        <v>94</v>
      </c>
    </row>
    <row r="25" spans="1:17" x14ac:dyDescent="0.25">
      <c r="O25" s="15" t="s">
        <v>187</v>
      </c>
      <c r="P25" s="16">
        <v>34</v>
      </c>
      <c r="Q25">
        <v>128</v>
      </c>
    </row>
    <row r="26" spans="1:17" x14ac:dyDescent="0.25">
      <c r="O26" s="15" t="s">
        <v>188</v>
      </c>
      <c r="P26" s="16">
        <v>18</v>
      </c>
      <c r="Q26">
        <v>58</v>
      </c>
    </row>
    <row r="27" spans="1:17" x14ac:dyDescent="0.25">
      <c r="A27" s="1" t="s">
        <v>172</v>
      </c>
      <c r="B27" s="1" t="s">
        <v>173</v>
      </c>
      <c r="L27" t="s">
        <v>200</v>
      </c>
      <c r="M27" t="s">
        <v>196</v>
      </c>
      <c r="O27" s="15" t="s">
        <v>189</v>
      </c>
      <c r="P27" s="16">
        <v>17</v>
      </c>
      <c r="Q27">
        <v>73</v>
      </c>
    </row>
    <row r="28" spans="1:17" x14ac:dyDescent="0.25">
      <c r="A28" s="15" t="s">
        <v>174</v>
      </c>
      <c r="B28">
        <v>30</v>
      </c>
      <c r="L28">
        <v>0</v>
      </c>
      <c r="M28">
        <v>30</v>
      </c>
      <c r="O28" s="15" t="s">
        <v>190</v>
      </c>
      <c r="P28" s="16">
        <v>19</v>
      </c>
      <c r="Q28">
        <v>62</v>
      </c>
    </row>
    <row r="29" spans="1:17" x14ac:dyDescent="0.25">
      <c r="A29" s="15" t="s">
        <v>175</v>
      </c>
      <c r="B29">
        <v>1</v>
      </c>
      <c r="L29">
        <v>1</v>
      </c>
      <c r="M29">
        <v>1</v>
      </c>
      <c r="O29" s="15" t="s">
        <v>191</v>
      </c>
      <c r="P29" s="16">
        <v>15</v>
      </c>
      <c r="Q29">
        <v>54</v>
      </c>
    </row>
    <row r="30" spans="1:17" x14ac:dyDescent="0.25">
      <c r="A30" s="15" t="s">
        <v>177</v>
      </c>
      <c r="B30">
        <v>2</v>
      </c>
      <c r="L30">
        <v>8</v>
      </c>
      <c r="M30">
        <v>2</v>
      </c>
      <c r="O30" s="15" t="s">
        <v>192</v>
      </c>
      <c r="P30" s="16">
        <v>15</v>
      </c>
      <c r="Q30">
        <v>25</v>
      </c>
    </row>
    <row r="31" spans="1:17" x14ac:dyDescent="0.25">
      <c r="A31" s="15" t="s">
        <v>178</v>
      </c>
      <c r="B31">
        <v>22</v>
      </c>
      <c r="L31">
        <v>9</v>
      </c>
      <c r="M31">
        <v>22</v>
      </c>
    </row>
    <row r="32" spans="1:17" x14ac:dyDescent="0.25">
      <c r="A32" s="15" t="s">
        <v>179</v>
      </c>
      <c r="B32">
        <v>27</v>
      </c>
      <c r="L32">
        <v>10</v>
      </c>
      <c r="M32">
        <v>27</v>
      </c>
    </row>
    <row r="33" spans="1:13" x14ac:dyDescent="0.25">
      <c r="A33" s="15" t="s">
        <v>180</v>
      </c>
      <c r="B33">
        <v>96</v>
      </c>
      <c r="L33">
        <v>11</v>
      </c>
      <c r="M33">
        <v>96</v>
      </c>
    </row>
    <row r="34" spans="1:13" x14ac:dyDescent="0.25">
      <c r="A34" s="15" t="s">
        <v>181</v>
      </c>
      <c r="B34">
        <v>50</v>
      </c>
      <c r="L34">
        <v>12</v>
      </c>
      <c r="M34">
        <v>50</v>
      </c>
    </row>
    <row r="35" spans="1:13" x14ac:dyDescent="0.25">
      <c r="A35" s="15" t="s">
        <v>182</v>
      </c>
      <c r="B35">
        <v>60</v>
      </c>
      <c r="L35">
        <v>13</v>
      </c>
      <c r="M35">
        <v>60</v>
      </c>
    </row>
    <row r="36" spans="1:13" x14ac:dyDescent="0.25">
      <c r="A36" s="15" t="s">
        <v>183</v>
      </c>
      <c r="B36">
        <v>81</v>
      </c>
      <c r="L36">
        <v>14</v>
      </c>
      <c r="M36">
        <v>81</v>
      </c>
    </row>
    <row r="37" spans="1:13" x14ac:dyDescent="0.25">
      <c r="A37" s="15" t="s">
        <v>184</v>
      </c>
      <c r="B37">
        <v>95</v>
      </c>
      <c r="L37">
        <v>15</v>
      </c>
      <c r="M37">
        <v>95</v>
      </c>
    </row>
    <row r="38" spans="1:13" x14ac:dyDescent="0.25">
      <c r="A38" s="15" t="s">
        <v>185</v>
      </c>
      <c r="B38">
        <v>80</v>
      </c>
      <c r="L38">
        <v>16</v>
      </c>
      <c r="M38">
        <v>80</v>
      </c>
    </row>
    <row r="39" spans="1:13" x14ac:dyDescent="0.25">
      <c r="A39" s="15" t="s">
        <v>186</v>
      </c>
      <c r="B39">
        <v>94</v>
      </c>
      <c r="L39">
        <v>17</v>
      </c>
      <c r="M39">
        <v>94</v>
      </c>
    </row>
    <row r="40" spans="1:13" x14ac:dyDescent="0.25">
      <c r="A40" s="15" t="s">
        <v>187</v>
      </c>
      <c r="B40">
        <v>128</v>
      </c>
      <c r="L40">
        <v>18</v>
      </c>
      <c r="M40">
        <v>128</v>
      </c>
    </row>
    <row r="41" spans="1:13" x14ac:dyDescent="0.25">
      <c r="A41" s="15" t="s">
        <v>188</v>
      </c>
      <c r="B41">
        <v>58</v>
      </c>
      <c r="L41">
        <v>19</v>
      </c>
      <c r="M41">
        <v>58</v>
      </c>
    </row>
    <row r="42" spans="1:13" x14ac:dyDescent="0.25">
      <c r="A42" s="15" t="s">
        <v>189</v>
      </c>
      <c r="B42">
        <v>73</v>
      </c>
      <c r="L42">
        <v>20</v>
      </c>
      <c r="M42">
        <v>73</v>
      </c>
    </row>
    <row r="43" spans="1:13" x14ac:dyDescent="0.25">
      <c r="A43" s="15" t="s">
        <v>190</v>
      </c>
      <c r="B43">
        <v>62</v>
      </c>
      <c r="L43">
        <v>21</v>
      </c>
      <c r="M43">
        <v>62</v>
      </c>
    </row>
    <row r="44" spans="1:13" x14ac:dyDescent="0.25">
      <c r="A44" s="15" t="s">
        <v>191</v>
      </c>
      <c r="B44">
        <v>54</v>
      </c>
      <c r="L44">
        <v>22</v>
      </c>
      <c r="M44">
        <v>54</v>
      </c>
    </row>
    <row r="45" spans="1:13" x14ac:dyDescent="0.25">
      <c r="A45" s="15" t="s">
        <v>192</v>
      </c>
      <c r="B45">
        <v>25</v>
      </c>
      <c r="L45">
        <v>23</v>
      </c>
      <c r="M45">
        <v>25</v>
      </c>
    </row>
    <row r="46" spans="1:13" x14ac:dyDescent="0.25">
      <c r="B46">
        <f>SUM(B28:B45)</f>
        <v>1038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1A8D7-6947-488F-95D8-E5DB561959A9}">
  <dimension ref="A3:B48"/>
  <sheetViews>
    <sheetView topLeftCell="A28" workbookViewId="0">
      <selection activeCell="B49" sqref="B49"/>
    </sheetView>
  </sheetViews>
  <sheetFormatPr defaultRowHeight="15" x14ac:dyDescent="0.25"/>
  <cols>
    <col min="1" max="1" width="18.28515625" bestFit="1" customWidth="1"/>
    <col min="2" max="2" width="20.28515625" bestFit="1" customWidth="1"/>
  </cols>
  <sheetData>
    <row r="3" spans="1:2" x14ac:dyDescent="0.25">
      <c r="A3" s="6" t="s">
        <v>126</v>
      </c>
      <c r="B3" t="s">
        <v>256</v>
      </c>
    </row>
    <row r="4" spans="1:2" x14ac:dyDescent="0.25">
      <c r="A4" s="4" t="s">
        <v>24</v>
      </c>
      <c r="B4" s="5">
        <v>8</v>
      </c>
    </row>
    <row r="5" spans="1:2" x14ac:dyDescent="0.25">
      <c r="A5" s="4" t="s">
        <v>20</v>
      </c>
      <c r="B5" s="5">
        <v>79</v>
      </c>
    </row>
    <row r="6" spans="1:2" x14ac:dyDescent="0.25">
      <c r="A6" s="4" t="s">
        <v>6</v>
      </c>
      <c r="B6" s="5">
        <v>119</v>
      </c>
    </row>
    <row r="7" spans="1:2" x14ac:dyDescent="0.25">
      <c r="A7" s="4" t="s">
        <v>15</v>
      </c>
      <c r="B7" s="5">
        <v>5</v>
      </c>
    </row>
    <row r="8" spans="1:2" x14ac:dyDescent="0.25">
      <c r="A8" s="4" t="s">
        <v>7</v>
      </c>
      <c r="B8" s="5">
        <v>9</v>
      </c>
    </row>
    <row r="9" spans="1:2" x14ac:dyDescent="0.25">
      <c r="A9" s="4" t="s">
        <v>142</v>
      </c>
      <c r="B9" s="5">
        <v>6</v>
      </c>
    </row>
    <row r="10" spans="1:2" x14ac:dyDescent="0.25">
      <c r="A10" s="4" t="s">
        <v>127</v>
      </c>
      <c r="B10" s="5">
        <v>226</v>
      </c>
    </row>
    <row r="13" spans="1:2" x14ac:dyDescent="0.25">
      <c r="B13" t="s">
        <v>251</v>
      </c>
    </row>
    <row r="14" spans="1:2" x14ac:dyDescent="0.25">
      <c r="A14" s="17" t="s">
        <v>252</v>
      </c>
      <c r="B14">
        <f>B5</f>
        <v>79</v>
      </c>
    </row>
    <row r="15" spans="1:2" x14ac:dyDescent="0.25">
      <c r="A15" s="17" t="s">
        <v>253</v>
      </c>
      <c r="B15">
        <f>B8</f>
        <v>9</v>
      </c>
    </row>
    <row r="16" spans="1:2" x14ac:dyDescent="0.25">
      <c r="A16" s="17" t="s">
        <v>254</v>
      </c>
      <c r="B16">
        <f>B7</f>
        <v>5</v>
      </c>
    </row>
    <row r="17" spans="1:2" x14ac:dyDescent="0.25">
      <c r="A17" s="17" t="s">
        <v>255</v>
      </c>
      <c r="B17">
        <f>B4</f>
        <v>8</v>
      </c>
    </row>
    <row r="18" spans="1:2" x14ac:dyDescent="0.25">
      <c r="A18" s="28" t="s">
        <v>257</v>
      </c>
      <c r="B18">
        <f>B6</f>
        <v>119</v>
      </c>
    </row>
    <row r="35" spans="1:2" x14ac:dyDescent="0.25">
      <c r="A35" s="6" t="s">
        <v>126</v>
      </c>
      <c r="B35" t="s">
        <v>256</v>
      </c>
    </row>
    <row r="36" spans="1:2" x14ac:dyDescent="0.25">
      <c r="A36" s="4" t="s">
        <v>29</v>
      </c>
      <c r="B36" s="5">
        <v>93</v>
      </c>
    </row>
    <row r="37" spans="1:2" x14ac:dyDescent="0.25">
      <c r="A37" s="4" t="s">
        <v>21</v>
      </c>
      <c r="B37" s="5">
        <v>17</v>
      </c>
    </row>
    <row r="38" spans="1:2" x14ac:dyDescent="0.25">
      <c r="A38" s="4" t="s">
        <v>8</v>
      </c>
      <c r="B38" s="5">
        <v>35</v>
      </c>
    </row>
    <row r="39" spans="1:2" x14ac:dyDescent="0.25">
      <c r="A39" s="4" t="s">
        <v>32</v>
      </c>
      <c r="B39" s="5">
        <v>70</v>
      </c>
    </row>
    <row r="40" spans="1:2" x14ac:dyDescent="0.25">
      <c r="A40" s="4" t="s">
        <v>142</v>
      </c>
      <c r="B40" s="5">
        <v>11</v>
      </c>
    </row>
    <row r="41" spans="1:2" x14ac:dyDescent="0.25">
      <c r="A41" s="4" t="s">
        <v>127</v>
      </c>
      <c r="B41" s="5">
        <v>226</v>
      </c>
    </row>
    <row r="43" spans="1:2" x14ac:dyDescent="0.25">
      <c r="B43" t="s">
        <v>258</v>
      </c>
    </row>
    <row r="44" spans="1:2" x14ac:dyDescent="0.25">
      <c r="A44" s="17" t="s">
        <v>259</v>
      </c>
      <c r="B44">
        <f>GETPIVOTDATA("Comune residenza intervistato",$A$35,"5.2 Quale valutazione dai alla qualità dell’assistenza sanitaria territoriale?","MB")</f>
        <v>17</v>
      </c>
    </row>
    <row r="45" spans="1:2" x14ac:dyDescent="0.25">
      <c r="A45" s="17" t="s">
        <v>260</v>
      </c>
      <c r="B45">
        <f>GETPIVOTDATA("Comune residenza intervistato",$A$35,"5.2 Quale valutazione dai alla qualità dell’assistenza sanitaria territoriale?","BU")</f>
        <v>93</v>
      </c>
    </row>
    <row r="46" spans="1:2" x14ac:dyDescent="0.25">
      <c r="A46" s="17" t="s">
        <v>261</v>
      </c>
      <c r="B46">
        <f>B39</f>
        <v>70</v>
      </c>
    </row>
    <row r="47" spans="1:2" x14ac:dyDescent="0.25">
      <c r="A47" s="1" t="s">
        <v>262</v>
      </c>
      <c r="B47">
        <f>B38</f>
        <v>35</v>
      </c>
    </row>
    <row r="48" spans="1:2" x14ac:dyDescent="0.25">
      <c r="A48" s="28" t="s">
        <v>142</v>
      </c>
      <c r="B48">
        <f>B40</f>
        <v>11</v>
      </c>
    </row>
  </sheetData>
  <pageMargins left="0.7" right="0.7" top="0.75" bottom="0.75" header="0.3" footer="0.3"/>
  <pageSetup paperSize="9" orientation="portrait" verticalDpi="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AO227"/>
  <sheetViews>
    <sheetView workbookViewId="0">
      <selection activeCell="V1" sqref="V1"/>
    </sheetView>
  </sheetViews>
  <sheetFormatPr defaultRowHeight="15" x14ac:dyDescent="0.25"/>
  <cols>
    <col min="2" max="2" width="14.42578125" bestFit="1" customWidth="1"/>
    <col min="3" max="15" width="3.7109375" customWidth="1"/>
    <col min="16" max="16" width="5.7109375" customWidth="1"/>
    <col min="17" max="35" width="3.7109375" customWidth="1"/>
    <col min="37" max="37" width="10.7109375" customWidth="1"/>
    <col min="38" max="38" width="9.140625" customWidth="1"/>
    <col min="39" max="39" width="15.85546875" bestFit="1" customWidth="1"/>
    <col min="40" max="40" width="14.85546875" style="12" bestFit="1" customWidth="1"/>
    <col min="41" max="41" width="5.7109375" customWidth="1"/>
  </cols>
  <sheetData>
    <row r="1" spans="1:41" ht="409.5" x14ac:dyDescent="0.25">
      <c r="A1" s="20" t="s">
        <v>203</v>
      </c>
      <c r="B1" s="20" t="s">
        <v>204</v>
      </c>
      <c r="C1" s="20" t="s">
        <v>205</v>
      </c>
      <c r="D1" s="20" t="s">
        <v>206</v>
      </c>
      <c r="E1" s="20" t="s">
        <v>207</v>
      </c>
      <c r="F1" s="20" t="s">
        <v>208</v>
      </c>
      <c r="G1" s="20" t="s">
        <v>209</v>
      </c>
      <c r="H1" s="20" t="s">
        <v>210</v>
      </c>
      <c r="I1" s="20" t="s">
        <v>211</v>
      </c>
      <c r="J1" s="20" t="s">
        <v>212</v>
      </c>
      <c r="K1" s="20" t="s">
        <v>213</v>
      </c>
      <c r="L1" s="20" t="s">
        <v>214</v>
      </c>
      <c r="M1" s="20" t="s">
        <v>215</v>
      </c>
      <c r="N1" s="20" t="s">
        <v>216</v>
      </c>
      <c r="O1" s="20" t="s">
        <v>217</v>
      </c>
      <c r="P1" s="20" t="s">
        <v>218</v>
      </c>
      <c r="Q1" s="20" t="s">
        <v>219</v>
      </c>
      <c r="R1" s="20" t="s">
        <v>220</v>
      </c>
      <c r="S1" s="20" t="s">
        <v>221</v>
      </c>
      <c r="T1" s="20" t="s">
        <v>222</v>
      </c>
      <c r="U1" s="20" t="s">
        <v>223</v>
      </c>
      <c r="V1" s="20" t="s">
        <v>224</v>
      </c>
      <c r="W1" s="20" t="s">
        <v>225</v>
      </c>
      <c r="X1" s="20" t="s">
        <v>226</v>
      </c>
      <c r="Y1" s="20" t="s">
        <v>227</v>
      </c>
      <c r="Z1" s="20" t="s">
        <v>226</v>
      </c>
      <c r="AA1" s="20" t="s">
        <v>228</v>
      </c>
      <c r="AB1" s="20" t="s">
        <v>229</v>
      </c>
      <c r="AC1" s="20" t="s">
        <v>230</v>
      </c>
      <c r="AD1" s="20" t="s">
        <v>152</v>
      </c>
      <c r="AE1" s="20" t="s">
        <v>153</v>
      </c>
      <c r="AF1" s="20" t="s">
        <v>154</v>
      </c>
      <c r="AG1" s="20" t="s">
        <v>155</v>
      </c>
      <c r="AH1" s="20" t="s">
        <v>156</v>
      </c>
      <c r="AI1" s="20" t="s">
        <v>157</v>
      </c>
      <c r="AJ1" s="20" t="s">
        <v>231</v>
      </c>
      <c r="AK1" s="20" t="s">
        <v>232</v>
      </c>
      <c r="AL1" s="20" t="s">
        <v>233</v>
      </c>
      <c r="AM1" s="20" t="s">
        <v>234</v>
      </c>
      <c r="AN1" s="20" t="s">
        <v>235</v>
      </c>
      <c r="AO1" s="21" t="s">
        <v>159</v>
      </c>
    </row>
    <row r="2" spans="1:41" hidden="1" x14ac:dyDescent="0.25">
      <c r="A2" s="1">
        <v>137</v>
      </c>
      <c r="B2" s="1" t="s">
        <v>66</v>
      </c>
      <c r="C2" s="1" t="s">
        <v>30</v>
      </c>
      <c r="D2" s="1">
        <v>70</v>
      </c>
      <c r="E2" s="1">
        <v>1</v>
      </c>
      <c r="F2" s="1" t="s">
        <v>26</v>
      </c>
      <c r="G2" s="1" t="s">
        <v>17</v>
      </c>
      <c r="H2" s="1">
        <v>1</v>
      </c>
      <c r="I2" s="1"/>
      <c r="J2" s="1"/>
      <c r="K2" s="1"/>
      <c r="L2" s="1" t="s">
        <v>27</v>
      </c>
      <c r="M2" s="1"/>
      <c r="N2" s="1"/>
      <c r="O2" s="1"/>
      <c r="P2" s="1">
        <v>2500</v>
      </c>
      <c r="Q2" s="1" t="s">
        <v>5</v>
      </c>
      <c r="R2" s="1"/>
      <c r="S2" s="1" t="s">
        <v>5</v>
      </c>
      <c r="T2" s="1" t="s">
        <v>6</v>
      </c>
      <c r="U2" s="1"/>
      <c r="V2" s="1" t="s">
        <v>5</v>
      </c>
      <c r="W2" s="1" t="s">
        <v>6</v>
      </c>
      <c r="X2" s="1"/>
      <c r="Y2" s="1" t="s">
        <v>6</v>
      </c>
      <c r="Z2" s="1"/>
      <c r="AA2" s="1"/>
      <c r="AB2" s="1" t="s">
        <v>6</v>
      </c>
      <c r="AC2" s="1" t="s">
        <v>29</v>
      </c>
      <c r="AD2" s="1">
        <v>2</v>
      </c>
      <c r="AE2" s="1">
        <v>0</v>
      </c>
      <c r="AF2" s="1">
        <v>0</v>
      </c>
      <c r="AG2" s="1">
        <v>0</v>
      </c>
      <c r="AH2" s="1">
        <v>2</v>
      </c>
      <c r="AI2" s="1">
        <v>2</v>
      </c>
      <c r="AJ2" s="1" t="s">
        <v>171</v>
      </c>
      <c r="AK2" s="1"/>
      <c r="AL2" s="1"/>
      <c r="AM2" s="2">
        <v>44502.694560185184</v>
      </c>
      <c r="AN2" s="1" t="s">
        <v>67</v>
      </c>
      <c r="AO2" s="1">
        <f>IF(P2*E2&gt;0,P2/E2,0)</f>
        <v>2500</v>
      </c>
    </row>
    <row r="3" spans="1:41" x14ac:dyDescent="0.25">
      <c r="A3" s="1">
        <v>143</v>
      </c>
      <c r="B3" s="1" t="s">
        <v>66</v>
      </c>
      <c r="C3" s="1" t="s">
        <v>1</v>
      </c>
      <c r="D3" s="1">
        <v>60</v>
      </c>
      <c r="E3" s="1">
        <v>2</v>
      </c>
      <c r="F3" s="1" t="s">
        <v>9</v>
      </c>
      <c r="G3" s="1" t="s">
        <v>17</v>
      </c>
      <c r="H3" s="1">
        <v>2</v>
      </c>
      <c r="I3" s="1" t="s">
        <v>4</v>
      </c>
      <c r="J3" s="1"/>
      <c r="K3" s="1"/>
      <c r="L3" s="1"/>
      <c r="M3" s="1"/>
      <c r="N3" s="1"/>
      <c r="O3" s="1"/>
      <c r="P3" s="1">
        <v>2500</v>
      </c>
      <c r="Q3" s="1" t="s">
        <v>6</v>
      </c>
      <c r="R3" s="1" t="s">
        <v>11</v>
      </c>
      <c r="S3" s="1" t="s">
        <v>6</v>
      </c>
      <c r="T3" s="1" t="s">
        <v>6</v>
      </c>
      <c r="U3" s="1"/>
      <c r="V3" s="1" t="s">
        <v>6</v>
      </c>
      <c r="W3" s="1" t="s">
        <v>6</v>
      </c>
      <c r="X3" s="1"/>
      <c r="Y3" s="1" t="s">
        <v>5</v>
      </c>
      <c r="Z3" s="1" t="s">
        <v>39</v>
      </c>
      <c r="AA3" s="1"/>
      <c r="AB3" s="1" t="s">
        <v>7</v>
      </c>
      <c r="AC3" s="1" t="s">
        <v>29</v>
      </c>
      <c r="AD3" s="1">
        <v>1</v>
      </c>
      <c r="AE3" s="1">
        <v>0</v>
      </c>
      <c r="AF3" s="1">
        <v>0</v>
      </c>
      <c r="AG3" s="1">
        <v>0</v>
      </c>
      <c r="AH3" s="1">
        <v>1</v>
      </c>
      <c r="AI3" s="1">
        <v>0</v>
      </c>
      <c r="AJ3" s="1" t="s">
        <v>171</v>
      </c>
      <c r="AK3" s="1"/>
      <c r="AL3" s="1"/>
      <c r="AM3" s="2">
        <v>44503.373692129629</v>
      </c>
      <c r="AN3" s="1" t="s">
        <v>68</v>
      </c>
      <c r="AO3" s="1">
        <f>IF(P3*E3&gt;0,P3/E3,0)</f>
        <v>1250</v>
      </c>
    </row>
    <row r="4" spans="1:41" x14ac:dyDescent="0.25">
      <c r="A4" s="1">
        <v>145</v>
      </c>
      <c r="B4" s="1" t="s">
        <v>66</v>
      </c>
      <c r="C4" s="1" t="s">
        <v>30</v>
      </c>
      <c r="D4" s="1">
        <v>50</v>
      </c>
      <c r="E4" s="1">
        <v>2</v>
      </c>
      <c r="F4" s="1" t="s">
        <v>9</v>
      </c>
      <c r="G4" s="1" t="s">
        <v>17</v>
      </c>
      <c r="H4" s="1">
        <v>2</v>
      </c>
      <c r="I4" s="1" t="s">
        <v>4</v>
      </c>
      <c r="J4" s="1"/>
      <c r="K4" s="1"/>
      <c r="L4" s="1"/>
      <c r="M4" s="1"/>
      <c r="N4" s="1"/>
      <c r="O4" s="1"/>
      <c r="P4" s="1">
        <v>2500</v>
      </c>
      <c r="Q4" s="1" t="s">
        <v>6</v>
      </c>
      <c r="R4" s="1" t="s">
        <v>11</v>
      </c>
      <c r="S4" s="1" t="s">
        <v>6</v>
      </c>
      <c r="T4" s="1" t="s">
        <v>6</v>
      </c>
      <c r="U4" s="1" t="s">
        <v>23</v>
      </c>
      <c r="V4" s="1" t="s">
        <v>6</v>
      </c>
      <c r="W4" s="1" t="s">
        <v>6</v>
      </c>
      <c r="X4" s="1"/>
      <c r="Y4" s="1" t="s">
        <v>5</v>
      </c>
      <c r="Z4" s="1" t="s">
        <v>39</v>
      </c>
      <c r="AA4" s="1" t="s">
        <v>14</v>
      </c>
      <c r="AB4" s="1" t="s">
        <v>20</v>
      </c>
      <c r="AC4" s="1" t="s">
        <v>29</v>
      </c>
      <c r="AD4" s="1">
        <v>1</v>
      </c>
      <c r="AE4" s="1">
        <v>0</v>
      </c>
      <c r="AF4" s="1">
        <v>0</v>
      </c>
      <c r="AG4" s="1">
        <v>0</v>
      </c>
      <c r="AH4" s="1">
        <v>1</v>
      </c>
      <c r="AI4" s="1">
        <v>0</v>
      </c>
      <c r="AJ4" s="1" t="s">
        <v>171</v>
      </c>
      <c r="AK4" s="1"/>
      <c r="AL4" s="1"/>
      <c r="AM4" s="2">
        <v>44503.523611111108</v>
      </c>
      <c r="AN4" s="1" t="s">
        <v>68</v>
      </c>
      <c r="AO4" s="1">
        <f>IF(P4*E4&gt;0,P4/E4,0)</f>
        <v>1250</v>
      </c>
    </row>
    <row r="5" spans="1:41" hidden="1" x14ac:dyDescent="0.25">
      <c r="A5" s="1">
        <v>146</v>
      </c>
      <c r="B5" s="1" t="s">
        <v>66</v>
      </c>
      <c r="C5" s="1" t="s">
        <v>30</v>
      </c>
      <c r="D5" s="1">
        <v>55</v>
      </c>
      <c r="E5" s="1">
        <v>4</v>
      </c>
      <c r="F5" s="1" t="s">
        <v>16</v>
      </c>
      <c r="G5" s="1" t="s">
        <v>17</v>
      </c>
      <c r="H5" s="1">
        <v>1</v>
      </c>
      <c r="I5" s="1"/>
      <c r="J5" s="1" t="s">
        <v>10</v>
      </c>
      <c r="K5" s="1" t="s">
        <v>18</v>
      </c>
      <c r="L5" s="1"/>
      <c r="M5" s="1"/>
      <c r="N5" s="1"/>
      <c r="O5" s="1"/>
      <c r="P5" s="1">
        <v>1500</v>
      </c>
      <c r="Q5" s="1" t="s">
        <v>6</v>
      </c>
      <c r="R5" s="1" t="s">
        <v>24</v>
      </c>
      <c r="S5" s="1" t="s">
        <v>6</v>
      </c>
      <c r="T5" s="1" t="s">
        <v>5</v>
      </c>
      <c r="U5" s="1" t="s">
        <v>23</v>
      </c>
      <c r="V5" s="1" t="s">
        <v>5</v>
      </c>
      <c r="W5" s="1" t="s">
        <v>6</v>
      </c>
      <c r="X5" s="1"/>
      <c r="Y5" s="1" t="s">
        <v>6</v>
      </c>
      <c r="Z5" s="1"/>
      <c r="AA5" s="1" t="s">
        <v>14</v>
      </c>
      <c r="AB5" s="1" t="s">
        <v>6</v>
      </c>
      <c r="AC5" s="1" t="s">
        <v>29</v>
      </c>
      <c r="AD5" s="1">
        <v>2</v>
      </c>
      <c r="AE5" s="1">
        <v>1</v>
      </c>
      <c r="AF5" s="1">
        <v>0</v>
      </c>
      <c r="AG5" s="1">
        <v>0</v>
      </c>
      <c r="AH5" s="1">
        <v>1</v>
      </c>
      <c r="AI5" s="1">
        <v>1</v>
      </c>
      <c r="AJ5" s="1" t="s">
        <v>171</v>
      </c>
      <c r="AK5" s="1"/>
      <c r="AL5" s="1"/>
      <c r="AM5" s="2">
        <v>44503.7</v>
      </c>
      <c r="AN5" s="1" t="s">
        <v>69</v>
      </c>
      <c r="AO5" s="1">
        <f>IF(P5*E5&gt;0,P5/E5,0)</f>
        <v>375</v>
      </c>
    </row>
    <row r="6" spans="1:41" hidden="1" x14ac:dyDescent="0.25">
      <c r="A6" s="1">
        <v>166</v>
      </c>
      <c r="B6" s="1" t="s">
        <v>66</v>
      </c>
      <c r="C6" s="1" t="s">
        <v>30</v>
      </c>
      <c r="D6" s="1">
        <v>70</v>
      </c>
      <c r="E6" s="1">
        <v>1</v>
      </c>
      <c r="F6" s="1" t="s">
        <v>26</v>
      </c>
      <c r="G6" s="1" t="s">
        <v>17</v>
      </c>
      <c r="H6" s="1">
        <v>1</v>
      </c>
      <c r="I6" s="1" t="s">
        <v>4</v>
      </c>
      <c r="J6" s="1"/>
      <c r="K6" s="1"/>
      <c r="L6" s="1" t="s">
        <v>27</v>
      </c>
      <c r="M6" s="1"/>
      <c r="N6" s="1"/>
      <c r="O6" s="1"/>
      <c r="P6" s="1">
        <v>5000</v>
      </c>
      <c r="Q6" s="1" t="s">
        <v>5</v>
      </c>
      <c r="R6" s="1"/>
      <c r="S6" s="1" t="s">
        <v>6</v>
      </c>
      <c r="T6" s="1" t="s">
        <v>6</v>
      </c>
      <c r="U6" s="1" t="s">
        <v>29</v>
      </c>
      <c r="V6" s="1" t="s">
        <v>5</v>
      </c>
      <c r="W6" s="1" t="s">
        <v>6</v>
      </c>
      <c r="X6" s="1"/>
      <c r="Y6" s="1" t="s">
        <v>6</v>
      </c>
      <c r="Z6" s="1"/>
      <c r="AA6" s="1"/>
      <c r="AB6" s="1" t="s">
        <v>6</v>
      </c>
      <c r="AC6" s="1" t="s">
        <v>29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 t="s">
        <v>171</v>
      </c>
      <c r="AK6" s="1"/>
      <c r="AL6" s="1"/>
      <c r="AM6" s="2">
        <v>44506.578634259262</v>
      </c>
      <c r="AN6" s="1" t="s">
        <v>75</v>
      </c>
      <c r="AO6" s="1">
        <f>IF(P6*E6&gt;0,P6/E6,0)</f>
        <v>5000</v>
      </c>
    </row>
    <row r="7" spans="1:41" hidden="1" x14ac:dyDescent="0.25">
      <c r="A7" s="1">
        <v>168</v>
      </c>
      <c r="B7" s="1" t="s">
        <v>66</v>
      </c>
      <c r="C7" s="1" t="s">
        <v>30</v>
      </c>
      <c r="D7" s="1">
        <v>50</v>
      </c>
      <c r="E7" s="1">
        <v>4</v>
      </c>
      <c r="F7" s="1" t="s">
        <v>16</v>
      </c>
      <c r="G7" s="1" t="s">
        <v>17</v>
      </c>
      <c r="H7" s="1">
        <v>2</v>
      </c>
      <c r="I7" s="1" t="s">
        <v>4</v>
      </c>
      <c r="J7" s="1"/>
      <c r="K7" s="1" t="s">
        <v>18</v>
      </c>
      <c r="L7" s="1"/>
      <c r="M7" s="1" t="s">
        <v>19</v>
      </c>
      <c r="N7" s="1"/>
      <c r="O7" s="1"/>
      <c r="P7" s="1">
        <v>3000</v>
      </c>
      <c r="Q7" s="1" t="s">
        <v>5</v>
      </c>
      <c r="R7" s="1"/>
      <c r="S7" s="1" t="s">
        <v>5</v>
      </c>
      <c r="T7" s="1" t="s">
        <v>5</v>
      </c>
      <c r="U7" s="1" t="s">
        <v>29</v>
      </c>
      <c r="V7" s="1" t="s">
        <v>5</v>
      </c>
      <c r="W7" s="1" t="s">
        <v>5</v>
      </c>
      <c r="X7" s="1" t="s">
        <v>12</v>
      </c>
      <c r="Y7" s="1" t="s">
        <v>6</v>
      </c>
      <c r="Z7" s="1"/>
      <c r="AA7" s="1" t="s">
        <v>14</v>
      </c>
      <c r="AB7" s="1" t="s">
        <v>20</v>
      </c>
      <c r="AC7" s="1" t="s">
        <v>32</v>
      </c>
      <c r="AD7" s="1">
        <v>3</v>
      </c>
      <c r="AE7" s="1">
        <v>1</v>
      </c>
      <c r="AF7" s="1">
        <v>1</v>
      </c>
      <c r="AG7" s="1">
        <v>1</v>
      </c>
      <c r="AH7" s="1">
        <v>1</v>
      </c>
      <c r="AI7" s="1">
        <v>1</v>
      </c>
      <c r="AJ7" s="1" t="s">
        <v>171</v>
      </c>
      <c r="AK7" s="1"/>
      <c r="AL7" s="1"/>
      <c r="AM7" s="2">
        <v>44506.876388888886</v>
      </c>
      <c r="AN7" s="1" t="s">
        <v>76</v>
      </c>
      <c r="AO7" s="1">
        <f>IF(P7*E7&gt;0,P7/E7,0)</f>
        <v>750</v>
      </c>
    </row>
    <row r="8" spans="1:41" hidden="1" x14ac:dyDescent="0.25">
      <c r="A8" s="1">
        <v>171</v>
      </c>
      <c r="B8" s="1" t="s">
        <v>66</v>
      </c>
      <c r="C8" s="1" t="s">
        <v>30</v>
      </c>
      <c r="D8" s="1">
        <v>65</v>
      </c>
      <c r="E8" s="1">
        <v>2</v>
      </c>
      <c r="F8" s="1" t="s">
        <v>9</v>
      </c>
      <c r="G8" s="1" t="s">
        <v>17</v>
      </c>
      <c r="H8" s="1">
        <v>2</v>
      </c>
      <c r="I8" s="1" t="s">
        <v>4</v>
      </c>
      <c r="J8" s="1"/>
      <c r="K8" s="1"/>
      <c r="L8" s="1" t="s">
        <v>27</v>
      </c>
      <c r="M8" s="1"/>
      <c r="N8" s="1"/>
      <c r="O8" s="1"/>
      <c r="P8" s="1">
        <v>4000</v>
      </c>
      <c r="Q8" s="1" t="s">
        <v>5</v>
      </c>
      <c r="R8" s="1"/>
      <c r="S8" s="1" t="s">
        <v>5</v>
      </c>
      <c r="T8" s="1" t="s">
        <v>6</v>
      </c>
      <c r="U8" s="1"/>
      <c r="V8" s="1" t="s">
        <v>5</v>
      </c>
      <c r="W8" s="1" t="s">
        <v>6</v>
      </c>
      <c r="X8" s="1"/>
      <c r="Y8" s="1" t="s">
        <v>6</v>
      </c>
      <c r="Z8" s="1"/>
      <c r="AA8" s="1"/>
      <c r="AB8" s="1" t="s">
        <v>6</v>
      </c>
      <c r="AC8" s="1" t="s">
        <v>29</v>
      </c>
      <c r="AD8" s="1">
        <v>2</v>
      </c>
      <c r="AE8" s="1">
        <v>0</v>
      </c>
      <c r="AF8" s="1">
        <v>0</v>
      </c>
      <c r="AG8" s="1">
        <v>1</v>
      </c>
      <c r="AH8" s="1">
        <v>3</v>
      </c>
      <c r="AI8" s="1">
        <v>3</v>
      </c>
      <c r="AJ8" s="1" t="s">
        <v>171</v>
      </c>
      <c r="AK8" s="1"/>
      <c r="AL8" s="1"/>
      <c r="AM8" s="2">
        <v>44507.760069444441</v>
      </c>
      <c r="AN8" s="1" t="s">
        <v>77</v>
      </c>
      <c r="AO8" s="1">
        <f>IF(P8*E8&gt;0,P8/E8,0)</f>
        <v>2000</v>
      </c>
    </row>
    <row r="9" spans="1:41" hidden="1" x14ac:dyDescent="0.25">
      <c r="A9" s="1">
        <v>172</v>
      </c>
      <c r="B9" s="1" t="s">
        <v>66</v>
      </c>
      <c r="C9" s="1" t="s">
        <v>30</v>
      </c>
      <c r="D9" s="1">
        <v>55</v>
      </c>
      <c r="E9" s="1">
        <v>4</v>
      </c>
      <c r="F9" s="1" t="s">
        <v>16</v>
      </c>
      <c r="G9" s="1" t="s">
        <v>17</v>
      </c>
      <c r="H9" s="1">
        <v>2</v>
      </c>
      <c r="I9" s="1" t="s">
        <v>4</v>
      </c>
      <c r="J9" s="1"/>
      <c r="K9" s="1" t="s">
        <v>18</v>
      </c>
      <c r="L9" s="1"/>
      <c r="M9" s="1"/>
      <c r="N9" s="1"/>
      <c r="O9" s="1"/>
      <c r="P9" s="1">
        <v>3500</v>
      </c>
      <c r="Q9" s="1" t="s">
        <v>5</v>
      </c>
      <c r="R9" s="1"/>
      <c r="S9" s="1" t="s">
        <v>5</v>
      </c>
      <c r="T9" s="1" t="s">
        <v>6</v>
      </c>
      <c r="U9" s="1"/>
      <c r="V9" s="1" t="s">
        <v>5</v>
      </c>
      <c r="W9" s="1" t="s">
        <v>6</v>
      </c>
      <c r="X9" s="1"/>
      <c r="Y9" s="1" t="s">
        <v>6</v>
      </c>
      <c r="Z9" s="1"/>
      <c r="AA9" s="1" t="s">
        <v>25</v>
      </c>
      <c r="AB9" s="1" t="s">
        <v>6</v>
      </c>
      <c r="AC9" s="1" t="s">
        <v>32</v>
      </c>
      <c r="AD9" s="1">
        <v>1</v>
      </c>
      <c r="AE9" s="1">
        <v>0</v>
      </c>
      <c r="AF9" s="1">
        <v>0</v>
      </c>
      <c r="AG9" s="1">
        <v>0</v>
      </c>
      <c r="AH9" s="1">
        <v>1</v>
      </c>
      <c r="AI9" s="1">
        <v>1</v>
      </c>
      <c r="AJ9" s="1" t="s">
        <v>171</v>
      </c>
      <c r="AK9" s="1"/>
      <c r="AL9" s="1"/>
      <c r="AM9" s="2">
        <v>44508.374652777777</v>
      </c>
      <c r="AN9" s="1" t="s">
        <v>78</v>
      </c>
      <c r="AO9" s="1">
        <f>IF(P9*E9&gt;0,P9/E9,0)</f>
        <v>875</v>
      </c>
    </row>
    <row r="10" spans="1:41" hidden="1" x14ac:dyDescent="0.25">
      <c r="A10" s="1">
        <v>175</v>
      </c>
      <c r="B10" s="1" t="s">
        <v>66</v>
      </c>
      <c r="C10" s="1" t="s">
        <v>30</v>
      </c>
      <c r="D10" s="1">
        <v>65</v>
      </c>
      <c r="E10" s="1">
        <v>1</v>
      </c>
      <c r="F10" s="1" t="s">
        <v>26</v>
      </c>
      <c r="G10" s="1" t="s">
        <v>17</v>
      </c>
      <c r="H10" s="1">
        <v>1</v>
      </c>
      <c r="I10" s="1"/>
      <c r="J10" s="1"/>
      <c r="K10" s="1"/>
      <c r="L10" s="1" t="s">
        <v>27</v>
      </c>
      <c r="M10" s="1"/>
      <c r="N10" s="1"/>
      <c r="O10" s="1"/>
      <c r="P10" s="1">
        <v>1000</v>
      </c>
      <c r="Q10" s="1" t="s">
        <v>5</v>
      </c>
      <c r="R10" s="1"/>
      <c r="S10" s="1" t="s">
        <v>6</v>
      </c>
      <c r="T10" s="1" t="s">
        <v>6</v>
      </c>
      <c r="U10" s="1"/>
      <c r="V10" s="1" t="s">
        <v>6</v>
      </c>
      <c r="W10" s="1" t="s">
        <v>6</v>
      </c>
      <c r="X10" s="1"/>
      <c r="Y10" s="1" t="s">
        <v>6</v>
      </c>
      <c r="Z10" s="1"/>
      <c r="AA10" s="1" t="s">
        <v>14</v>
      </c>
      <c r="AB10" s="1" t="s">
        <v>20</v>
      </c>
      <c r="AC10" s="1" t="s">
        <v>32</v>
      </c>
      <c r="AD10" s="1">
        <v>2</v>
      </c>
      <c r="AE10" s="1">
        <v>0</v>
      </c>
      <c r="AF10" s="1">
        <v>0</v>
      </c>
      <c r="AG10" s="1">
        <v>0</v>
      </c>
      <c r="AH10" s="1">
        <v>2</v>
      </c>
      <c r="AI10" s="1">
        <v>2</v>
      </c>
      <c r="AJ10" s="1" t="s">
        <v>171</v>
      </c>
      <c r="AK10" s="1"/>
      <c r="AL10" s="1"/>
      <c r="AM10" s="2">
        <v>44509.383530092593</v>
      </c>
      <c r="AN10" s="3">
        <v>176200157146</v>
      </c>
      <c r="AO10" s="1">
        <f>IF(P10*E10&gt;0,P10/E10,0)</f>
        <v>1000</v>
      </c>
    </row>
    <row r="11" spans="1:41" hidden="1" x14ac:dyDescent="0.25">
      <c r="A11" s="1">
        <v>177</v>
      </c>
      <c r="B11" s="1" t="s">
        <v>66</v>
      </c>
      <c r="C11" s="1" t="s">
        <v>1</v>
      </c>
      <c r="D11" s="1">
        <v>50</v>
      </c>
      <c r="E11" s="1">
        <v>3</v>
      </c>
      <c r="F11" s="1" t="s">
        <v>2</v>
      </c>
      <c r="G11" s="1" t="s">
        <v>3</v>
      </c>
      <c r="H11" s="1">
        <v>2</v>
      </c>
      <c r="I11" s="1" t="s">
        <v>4</v>
      </c>
      <c r="J11" s="1" t="s">
        <v>10</v>
      </c>
      <c r="K11" s="1"/>
      <c r="L11" s="1"/>
      <c r="M11" s="1"/>
      <c r="N11" s="1"/>
      <c r="O11" s="1"/>
      <c r="P11" s="1">
        <v>2000</v>
      </c>
      <c r="Q11" s="1" t="s">
        <v>6</v>
      </c>
      <c r="R11" s="1" t="s">
        <v>22</v>
      </c>
      <c r="S11" s="1" t="s">
        <v>6</v>
      </c>
      <c r="T11" s="1" t="s">
        <v>5</v>
      </c>
      <c r="U11" s="1" t="s">
        <v>23</v>
      </c>
      <c r="V11" s="1" t="s">
        <v>6</v>
      </c>
      <c r="W11" s="1" t="s">
        <v>6</v>
      </c>
      <c r="X11" s="1"/>
      <c r="Y11" s="1" t="s">
        <v>6</v>
      </c>
      <c r="Z11" s="1"/>
      <c r="AA11" s="1" t="s">
        <v>14</v>
      </c>
      <c r="AB11" s="1" t="s">
        <v>24</v>
      </c>
      <c r="AC11" s="1" t="s">
        <v>8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 t="s">
        <v>171</v>
      </c>
      <c r="AK11" s="1"/>
      <c r="AL11" s="1"/>
      <c r="AM11" s="2">
        <v>44509.458055555559</v>
      </c>
      <c r="AN11" s="1" t="s">
        <v>79</v>
      </c>
      <c r="AO11" s="1">
        <f>IF(P11*E11&gt;0,P11/E11,0)</f>
        <v>666.66666666666663</v>
      </c>
    </row>
    <row r="12" spans="1:41" hidden="1" x14ac:dyDescent="0.25">
      <c r="A12" s="1">
        <v>178</v>
      </c>
      <c r="B12" s="1" t="s">
        <v>66</v>
      </c>
      <c r="C12" s="1" t="s">
        <v>1</v>
      </c>
      <c r="D12" s="1">
        <v>50</v>
      </c>
      <c r="E12" s="1">
        <v>3</v>
      </c>
      <c r="F12" s="1" t="s">
        <v>16</v>
      </c>
      <c r="G12" s="1" t="s">
        <v>17</v>
      </c>
      <c r="H12" s="1">
        <v>2</v>
      </c>
      <c r="I12" s="1"/>
      <c r="J12" s="1"/>
      <c r="K12" s="1" t="s">
        <v>18</v>
      </c>
      <c r="L12" s="1"/>
      <c r="M12" s="1"/>
      <c r="N12" s="1"/>
      <c r="O12" s="1"/>
      <c r="P12" s="1">
        <v>3000</v>
      </c>
      <c r="Q12" s="1" t="s">
        <v>5</v>
      </c>
      <c r="R12" s="1" t="s">
        <v>24</v>
      </c>
      <c r="S12" s="1" t="s">
        <v>5</v>
      </c>
      <c r="T12" s="1" t="s">
        <v>6</v>
      </c>
      <c r="U12" s="1"/>
      <c r="V12" s="1" t="s">
        <v>5</v>
      </c>
      <c r="W12" s="1" t="s">
        <v>5</v>
      </c>
      <c r="X12" s="1" t="s">
        <v>12</v>
      </c>
      <c r="Y12" s="1" t="s">
        <v>6</v>
      </c>
      <c r="Z12" s="1"/>
      <c r="AA12" s="1"/>
      <c r="AB12" s="1" t="s">
        <v>6</v>
      </c>
      <c r="AC12" s="1" t="s">
        <v>29</v>
      </c>
      <c r="AD12" s="1">
        <v>1</v>
      </c>
      <c r="AE12" s="1">
        <v>1</v>
      </c>
      <c r="AF12" s="1">
        <v>0</v>
      </c>
      <c r="AG12" s="1">
        <v>1</v>
      </c>
      <c r="AH12" s="1">
        <v>3</v>
      </c>
      <c r="AI12" s="1">
        <v>2</v>
      </c>
      <c r="AJ12" s="1" t="s">
        <v>171</v>
      </c>
      <c r="AK12" s="1"/>
      <c r="AL12" s="1"/>
      <c r="AM12" s="2">
        <v>44509.683865740742</v>
      </c>
      <c r="AN12" s="3">
        <v>178255187252</v>
      </c>
      <c r="AO12" s="1">
        <f>IF(P12*E12&gt;0,P12/E12,0)</f>
        <v>1000</v>
      </c>
    </row>
    <row r="13" spans="1:41" hidden="1" x14ac:dyDescent="0.25">
      <c r="A13" s="1">
        <v>181</v>
      </c>
      <c r="B13" s="1" t="s">
        <v>66</v>
      </c>
      <c r="C13" s="1" t="s">
        <v>30</v>
      </c>
      <c r="D13" s="1">
        <v>50</v>
      </c>
      <c r="E13" s="1">
        <v>1</v>
      </c>
      <c r="F13" s="1" t="s">
        <v>26</v>
      </c>
      <c r="G13" s="1" t="s">
        <v>17</v>
      </c>
      <c r="H13" s="1">
        <v>1</v>
      </c>
      <c r="I13" s="1" t="s">
        <v>4</v>
      </c>
      <c r="J13" s="1"/>
      <c r="K13" s="1"/>
      <c r="L13" s="1"/>
      <c r="M13" s="1"/>
      <c r="N13" s="1"/>
      <c r="O13" s="1"/>
      <c r="P13" s="1">
        <v>1500</v>
      </c>
      <c r="Q13" s="1" t="s">
        <v>5</v>
      </c>
      <c r="R13" s="1"/>
      <c r="S13" s="1" t="s">
        <v>6</v>
      </c>
      <c r="T13" s="1" t="s">
        <v>5</v>
      </c>
      <c r="U13" s="1" t="s">
        <v>23</v>
      </c>
      <c r="V13" s="1" t="s">
        <v>6</v>
      </c>
      <c r="W13" s="1" t="s">
        <v>6</v>
      </c>
      <c r="X13" s="1"/>
      <c r="Y13" s="1" t="s">
        <v>6</v>
      </c>
      <c r="Z13" s="1"/>
      <c r="AA13" s="1" t="s">
        <v>25</v>
      </c>
      <c r="AB13" s="1" t="s">
        <v>6</v>
      </c>
      <c r="AC13" s="1" t="s">
        <v>29</v>
      </c>
      <c r="AD13" s="1">
        <v>3</v>
      </c>
      <c r="AE13" s="1">
        <v>2</v>
      </c>
      <c r="AF13" s="1">
        <v>0</v>
      </c>
      <c r="AG13" s="1">
        <v>1</v>
      </c>
      <c r="AH13" s="1">
        <v>1</v>
      </c>
      <c r="AI13" s="1">
        <v>1</v>
      </c>
      <c r="AJ13" s="1" t="s">
        <v>171</v>
      </c>
      <c r="AK13" s="1"/>
      <c r="AL13" s="1"/>
      <c r="AM13" s="2">
        <v>44509.804270833331</v>
      </c>
      <c r="AN13" s="1" t="s">
        <v>61</v>
      </c>
      <c r="AO13" s="1">
        <f>IF(P13*E13&gt;0,P13/E13,0)</f>
        <v>1500</v>
      </c>
    </row>
    <row r="14" spans="1:41" hidden="1" x14ac:dyDescent="0.25">
      <c r="A14" s="1">
        <v>182</v>
      </c>
      <c r="B14" s="1" t="s">
        <v>66</v>
      </c>
      <c r="C14" s="1" t="s">
        <v>30</v>
      </c>
      <c r="D14" s="1">
        <v>55</v>
      </c>
      <c r="E14" s="1">
        <v>3</v>
      </c>
      <c r="F14" s="1" t="s">
        <v>16</v>
      </c>
      <c r="G14" s="1" t="s">
        <v>17</v>
      </c>
      <c r="H14" s="1">
        <v>1</v>
      </c>
      <c r="I14" s="1"/>
      <c r="J14" s="1"/>
      <c r="K14" s="1"/>
      <c r="L14" s="1"/>
      <c r="M14" s="1"/>
      <c r="N14" s="1" t="s">
        <v>51</v>
      </c>
      <c r="O14" s="1"/>
      <c r="P14" s="1">
        <v>5000</v>
      </c>
      <c r="Q14" s="1" t="s">
        <v>5</v>
      </c>
      <c r="R14" s="1"/>
      <c r="S14" s="1" t="s">
        <v>5</v>
      </c>
      <c r="T14" s="1" t="s">
        <v>6</v>
      </c>
      <c r="U14" s="1"/>
      <c r="V14" s="1" t="s">
        <v>5</v>
      </c>
      <c r="W14" s="1" t="s">
        <v>6</v>
      </c>
      <c r="X14" s="1"/>
      <c r="Y14" s="1" t="s">
        <v>6</v>
      </c>
      <c r="Z14" s="1"/>
      <c r="AA14" s="1"/>
      <c r="AB14" s="1" t="s">
        <v>6</v>
      </c>
      <c r="AC14" s="1" t="s">
        <v>29</v>
      </c>
      <c r="AD14" s="1">
        <v>1</v>
      </c>
      <c r="AE14" s="1">
        <v>0</v>
      </c>
      <c r="AF14" s="1">
        <v>0</v>
      </c>
      <c r="AG14" s="1">
        <v>0</v>
      </c>
      <c r="AH14" s="1">
        <v>1</v>
      </c>
      <c r="AI14" s="1">
        <v>1</v>
      </c>
      <c r="AJ14" s="1" t="s">
        <v>171</v>
      </c>
      <c r="AK14" s="1"/>
      <c r="AL14" s="1"/>
      <c r="AM14" s="2">
        <v>44509.916875000003</v>
      </c>
      <c r="AN14" s="1" t="s">
        <v>81</v>
      </c>
      <c r="AO14" s="1">
        <f>IF(P14*E14&gt;0,P14/E14,0)</f>
        <v>1666.6666666666667</v>
      </c>
    </row>
    <row r="15" spans="1:41" hidden="1" x14ac:dyDescent="0.25">
      <c r="A15" s="1">
        <v>183</v>
      </c>
      <c r="B15" s="1" t="s">
        <v>66</v>
      </c>
      <c r="C15" s="1" t="s">
        <v>30</v>
      </c>
      <c r="D15" s="1">
        <v>70</v>
      </c>
      <c r="E15" s="1">
        <v>2</v>
      </c>
      <c r="F15" s="1" t="s">
        <v>9</v>
      </c>
      <c r="G15" s="1" t="s">
        <v>3</v>
      </c>
      <c r="H15" s="1">
        <v>1</v>
      </c>
      <c r="I15" s="1"/>
      <c r="J15" s="1"/>
      <c r="K15" s="1"/>
      <c r="L15" s="1" t="s">
        <v>27</v>
      </c>
      <c r="M15" s="1"/>
      <c r="N15" s="1"/>
      <c r="O15" s="1"/>
      <c r="P15" s="1">
        <v>1500</v>
      </c>
      <c r="Q15" s="1" t="s">
        <v>5</v>
      </c>
      <c r="R15" s="1"/>
      <c r="S15" s="1" t="s">
        <v>5</v>
      </c>
      <c r="T15" s="1" t="s">
        <v>6</v>
      </c>
      <c r="U15" s="1"/>
      <c r="V15" s="1" t="s">
        <v>5</v>
      </c>
      <c r="W15" s="1" t="s">
        <v>6</v>
      </c>
      <c r="X15" s="1"/>
      <c r="Y15" s="1" t="s">
        <v>6</v>
      </c>
      <c r="Z15" s="1"/>
      <c r="AA15" s="1" t="s">
        <v>14</v>
      </c>
      <c r="AB15" s="1" t="s">
        <v>20</v>
      </c>
      <c r="AC15" s="1" t="s">
        <v>8</v>
      </c>
      <c r="AD15" s="1">
        <v>2</v>
      </c>
      <c r="AE15" s="1">
        <v>1</v>
      </c>
      <c r="AF15" s="1">
        <v>0</v>
      </c>
      <c r="AG15" s="1">
        <v>1</v>
      </c>
      <c r="AH15" s="1">
        <v>1</v>
      </c>
      <c r="AI15" s="1">
        <v>0</v>
      </c>
      <c r="AJ15" s="1" t="s">
        <v>171</v>
      </c>
      <c r="AK15" s="1"/>
      <c r="AL15" s="1"/>
      <c r="AM15" s="2">
        <v>44510.369363425925</v>
      </c>
      <c r="AN15" s="1" t="s">
        <v>82</v>
      </c>
      <c r="AO15" s="1">
        <f>IF(P15*E15&gt;0,P15/E15,0)</f>
        <v>750</v>
      </c>
    </row>
    <row r="16" spans="1:41" hidden="1" x14ac:dyDescent="0.25">
      <c r="A16" s="1">
        <v>186</v>
      </c>
      <c r="B16" s="1" t="s">
        <v>66</v>
      </c>
      <c r="C16" s="1" t="s">
        <v>30</v>
      </c>
      <c r="D16" s="1">
        <v>60</v>
      </c>
      <c r="E16" s="1">
        <v>4</v>
      </c>
      <c r="F16" s="1" t="s">
        <v>16</v>
      </c>
      <c r="G16" s="1" t="s">
        <v>17</v>
      </c>
      <c r="H16" s="1">
        <v>3</v>
      </c>
      <c r="I16" s="1" t="s">
        <v>4</v>
      </c>
      <c r="J16" s="1"/>
      <c r="K16" s="1" t="s">
        <v>18</v>
      </c>
      <c r="L16" s="1"/>
      <c r="M16" s="1"/>
      <c r="N16" s="1"/>
      <c r="O16" s="1"/>
      <c r="P16" s="1">
        <v>5000</v>
      </c>
      <c r="Q16" s="1" t="s">
        <v>5</v>
      </c>
      <c r="R16" s="1"/>
      <c r="S16" s="1" t="s">
        <v>5</v>
      </c>
      <c r="T16" s="1" t="s">
        <v>5</v>
      </c>
      <c r="U16" s="1" t="s">
        <v>29</v>
      </c>
      <c r="V16" s="1" t="s">
        <v>5</v>
      </c>
      <c r="W16" s="1" t="s">
        <v>6</v>
      </c>
      <c r="X16" s="1"/>
      <c r="Y16" s="1" t="s">
        <v>6</v>
      </c>
      <c r="Z16" s="1"/>
      <c r="AA16" s="1"/>
      <c r="AB16" s="1" t="s">
        <v>6</v>
      </c>
      <c r="AC16" s="1" t="s">
        <v>29</v>
      </c>
      <c r="AD16" s="1">
        <v>3</v>
      </c>
      <c r="AE16" s="1">
        <v>1</v>
      </c>
      <c r="AF16" s="1">
        <v>0</v>
      </c>
      <c r="AG16" s="1">
        <v>1</v>
      </c>
      <c r="AH16" s="1">
        <v>2</v>
      </c>
      <c r="AI16" s="1">
        <v>2</v>
      </c>
      <c r="AJ16" s="1" t="s">
        <v>171</v>
      </c>
      <c r="AK16" s="1"/>
      <c r="AL16" s="1"/>
      <c r="AM16" s="2">
        <v>44510.587638888886</v>
      </c>
      <c r="AN16" s="1" t="s">
        <v>83</v>
      </c>
      <c r="AO16" s="1">
        <f>IF(P16*E16&gt;0,P16/E16,0)</f>
        <v>1250</v>
      </c>
    </row>
    <row r="17" spans="1:41" hidden="1" x14ac:dyDescent="0.25">
      <c r="A17" s="1">
        <v>190</v>
      </c>
      <c r="B17" s="1" t="s">
        <v>66</v>
      </c>
      <c r="C17" s="1" t="s">
        <v>30</v>
      </c>
      <c r="D17" s="1">
        <v>60</v>
      </c>
      <c r="E17" s="1">
        <v>2</v>
      </c>
      <c r="F17" s="1" t="s">
        <v>9</v>
      </c>
      <c r="G17" s="1" t="s">
        <v>17</v>
      </c>
      <c r="H17" s="1">
        <v>1</v>
      </c>
      <c r="I17" s="1" t="s">
        <v>4</v>
      </c>
      <c r="J17" s="1" t="s">
        <v>10</v>
      </c>
      <c r="K17" s="1"/>
      <c r="L17" s="1"/>
      <c r="M17" s="1"/>
      <c r="N17" s="1"/>
      <c r="O17" s="1"/>
      <c r="P17" s="1">
        <v>2500</v>
      </c>
      <c r="Q17" s="1" t="s">
        <v>5</v>
      </c>
      <c r="R17" s="1"/>
      <c r="S17" s="1" t="s">
        <v>5</v>
      </c>
      <c r="T17" s="1" t="s">
        <v>6</v>
      </c>
      <c r="U17" s="1"/>
      <c r="V17" s="1" t="s">
        <v>5</v>
      </c>
      <c r="W17" s="1" t="s">
        <v>5</v>
      </c>
      <c r="X17" s="1" t="s">
        <v>12</v>
      </c>
      <c r="Y17" s="1" t="s">
        <v>6</v>
      </c>
      <c r="Z17" s="1"/>
      <c r="AA17" s="1" t="s">
        <v>25</v>
      </c>
      <c r="AB17" s="1" t="s">
        <v>20</v>
      </c>
      <c r="AC17" s="1" t="s">
        <v>21</v>
      </c>
      <c r="AD17" s="1">
        <v>3</v>
      </c>
      <c r="AE17" s="1">
        <v>2</v>
      </c>
      <c r="AF17" s="1">
        <v>0</v>
      </c>
      <c r="AG17" s="1">
        <v>2</v>
      </c>
      <c r="AH17" s="1">
        <v>2</v>
      </c>
      <c r="AI17" s="1">
        <v>2</v>
      </c>
      <c r="AJ17" s="1" t="s">
        <v>171</v>
      </c>
      <c r="AK17" s="1"/>
      <c r="AL17" s="1"/>
      <c r="AM17" s="2">
        <v>44510.888055555559</v>
      </c>
      <c r="AN17" s="1" t="s">
        <v>86</v>
      </c>
      <c r="AO17" s="1">
        <f>IF(P17*E17&gt;0,P17/E17,0)</f>
        <v>1250</v>
      </c>
    </row>
    <row r="18" spans="1:41" hidden="1" x14ac:dyDescent="0.25">
      <c r="A18" s="1">
        <v>191</v>
      </c>
      <c r="B18" s="1" t="s">
        <v>66</v>
      </c>
      <c r="C18" s="1" t="s">
        <v>1</v>
      </c>
      <c r="D18" s="1">
        <v>60</v>
      </c>
      <c r="E18" s="1">
        <v>2</v>
      </c>
      <c r="F18" s="1" t="s">
        <v>9</v>
      </c>
      <c r="G18" s="1" t="s">
        <v>17</v>
      </c>
      <c r="H18" s="1">
        <v>1</v>
      </c>
      <c r="I18" s="1"/>
      <c r="J18" s="1" t="s">
        <v>10</v>
      </c>
      <c r="K18" s="1"/>
      <c r="L18" s="1"/>
      <c r="M18" s="1"/>
      <c r="N18" s="1"/>
      <c r="O18" s="1"/>
      <c r="P18" s="1">
        <v>2500</v>
      </c>
      <c r="Q18" s="1" t="s">
        <v>5</v>
      </c>
      <c r="R18" s="1"/>
      <c r="S18" s="1" t="s">
        <v>5</v>
      </c>
      <c r="T18" s="1" t="s">
        <v>6</v>
      </c>
      <c r="U18" s="1"/>
      <c r="V18" s="1" t="s">
        <v>6</v>
      </c>
      <c r="W18" s="1" t="s">
        <v>6</v>
      </c>
      <c r="X18" s="1"/>
      <c r="Y18" s="1" t="s">
        <v>6</v>
      </c>
      <c r="Z18" s="1"/>
      <c r="AA18" s="1" t="s">
        <v>25</v>
      </c>
      <c r="AB18" s="1" t="s">
        <v>20</v>
      </c>
      <c r="AC18" s="1" t="s">
        <v>21</v>
      </c>
      <c r="AD18" s="1">
        <v>2</v>
      </c>
      <c r="AE18" s="1">
        <v>1</v>
      </c>
      <c r="AF18" s="1">
        <v>0</v>
      </c>
      <c r="AG18" s="1">
        <v>1</v>
      </c>
      <c r="AH18" s="1">
        <v>2</v>
      </c>
      <c r="AI18" s="1">
        <v>2</v>
      </c>
      <c r="AJ18" s="1" t="s">
        <v>171</v>
      </c>
      <c r="AK18" s="1"/>
      <c r="AL18" s="1"/>
      <c r="AM18" s="2">
        <v>44510.889490740738</v>
      </c>
      <c r="AN18" s="1" t="s">
        <v>86</v>
      </c>
      <c r="AO18" s="1">
        <f>IF(P18*E18&gt;0,P18/E18,0)</f>
        <v>1250</v>
      </c>
    </row>
    <row r="19" spans="1:41" hidden="1" x14ac:dyDescent="0.25">
      <c r="A19" s="1">
        <v>194</v>
      </c>
      <c r="B19" s="1" t="s">
        <v>66</v>
      </c>
      <c r="C19" s="1" t="s">
        <v>30</v>
      </c>
      <c r="D19" s="1">
        <v>70</v>
      </c>
      <c r="E19" s="1">
        <v>2</v>
      </c>
      <c r="F19" s="1" t="s">
        <v>9</v>
      </c>
      <c r="G19" s="1" t="s">
        <v>17</v>
      </c>
      <c r="H19" s="1">
        <v>2</v>
      </c>
      <c r="I19" s="1"/>
      <c r="J19" s="1"/>
      <c r="K19" s="1"/>
      <c r="L19" s="1" t="s">
        <v>27</v>
      </c>
      <c r="M19" s="1"/>
      <c r="N19" s="1"/>
      <c r="O19" s="1"/>
      <c r="P19" s="1">
        <v>3500</v>
      </c>
      <c r="Q19" s="1" t="s">
        <v>5</v>
      </c>
      <c r="R19" s="1"/>
      <c r="S19" s="1" t="s">
        <v>5</v>
      </c>
      <c r="T19" s="1" t="s">
        <v>6</v>
      </c>
      <c r="U19" s="1"/>
      <c r="V19" s="1" t="s">
        <v>5</v>
      </c>
      <c r="W19" s="1" t="s">
        <v>6</v>
      </c>
      <c r="X19" s="1"/>
      <c r="Y19" s="1" t="s">
        <v>6</v>
      </c>
      <c r="Z19" s="1"/>
      <c r="AA19" s="1"/>
      <c r="AB19" s="1" t="s">
        <v>15</v>
      </c>
      <c r="AC19" s="1" t="s">
        <v>32</v>
      </c>
      <c r="AD19" s="1">
        <v>2</v>
      </c>
      <c r="AE19" s="1">
        <v>0</v>
      </c>
      <c r="AF19" s="1">
        <v>0</v>
      </c>
      <c r="AG19" s="1">
        <v>1</v>
      </c>
      <c r="AH19" s="1">
        <v>2</v>
      </c>
      <c r="AI19" s="1">
        <v>1</v>
      </c>
      <c r="AJ19" s="1" t="s">
        <v>171</v>
      </c>
      <c r="AK19" s="1"/>
      <c r="AL19" s="1"/>
      <c r="AM19" s="2">
        <v>44511.703877314816</v>
      </c>
      <c r="AN19" s="1" t="s">
        <v>87</v>
      </c>
      <c r="AO19" s="1">
        <f>IF(P19*E19&gt;0,P19/E19,0)</f>
        <v>1750</v>
      </c>
    </row>
    <row r="20" spans="1:41" hidden="1" x14ac:dyDescent="0.25">
      <c r="A20" s="1">
        <v>196</v>
      </c>
      <c r="B20" s="1" t="s">
        <v>66</v>
      </c>
      <c r="C20" s="1" t="s">
        <v>30</v>
      </c>
      <c r="D20" s="1">
        <v>70</v>
      </c>
      <c r="E20" s="1">
        <v>2</v>
      </c>
      <c r="F20" s="1" t="s">
        <v>9</v>
      </c>
      <c r="G20" s="1" t="s">
        <v>17</v>
      </c>
      <c r="H20" s="1">
        <v>2</v>
      </c>
      <c r="I20" s="1"/>
      <c r="J20" s="1"/>
      <c r="K20" s="1"/>
      <c r="L20" s="1" t="s">
        <v>27</v>
      </c>
      <c r="M20" s="1"/>
      <c r="N20" s="1"/>
      <c r="O20" s="1"/>
      <c r="P20" s="1">
        <v>2500</v>
      </c>
      <c r="Q20" s="1" t="s">
        <v>5</v>
      </c>
      <c r="R20" s="1"/>
      <c r="S20" s="1" t="s">
        <v>5</v>
      </c>
      <c r="T20" s="1" t="s">
        <v>6</v>
      </c>
      <c r="U20" s="1" t="s">
        <v>29</v>
      </c>
      <c r="V20" s="1" t="s">
        <v>5</v>
      </c>
      <c r="W20" s="1" t="s">
        <v>6</v>
      </c>
      <c r="X20" s="1"/>
      <c r="Y20" s="1" t="s">
        <v>6</v>
      </c>
      <c r="Z20" s="1"/>
      <c r="AA20" s="1" t="s">
        <v>25</v>
      </c>
      <c r="AB20" s="1" t="s">
        <v>6</v>
      </c>
      <c r="AC20" s="1" t="s">
        <v>32</v>
      </c>
      <c r="AD20" s="1">
        <v>1</v>
      </c>
      <c r="AE20" s="1">
        <v>1</v>
      </c>
      <c r="AF20" s="1">
        <v>0</v>
      </c>
      <c r="AG20" s="1">
        <v>1</v>
      </c>
      <c r="AH20" s="1">
        <v>1</v>
      </c>
      <c r="AI20" s="1">
        <v>1</v>
      </c>
      <c r="AJ20" s="1" t="s">
        <v>171</v>
      </c>
      <c r="AK20" s="1"/>
      <c r="AL20" s="1"/>
      <c r="AM20" s="2">
        <v>44512.397766203707</v>
      </c>
      <c r="AN20" s="1" t="s">
        <v>78</v>
      </c>
      <c r="AO20" s="1">
        <f>IF(P20*E20&gt;0,P20/E20,0)</f>
        <v>1250</v>
      </c>
    </row>
    <row r="21" spans="1:41" hidden="1" x14ac:dyDescent="0.25">
      <c r="A21" s="1">
        <v>198</v>
      </c>
      <c r="B21" s="1" t="s">
        <v>66</v>
      </c>
      <c r="C21" s="1" t="s">
        <v>1</v>
      </c>
      <c r="D21" s="1">
        <v>75</v>
      </c>
      <c r="E21" s="1">
        <v>1</v>
      </c>
      <c r="F21" s="1" t="s">
        <v>26</v>
      </c>
      <c r="G21" s="1" t="s">
        <v>17</v>
      </c>
      <c r="H21" s="1">
        <v>1</v>
      </c>
      <c r="I21" s="1"/>
      <c r="J21" s="1"/>
      <c r="K21" s="1"/>
      <c r="L21" s="1" t="s">
        <v>27</v>
      </c>
      <c r="M21" s="1"/>
      <c r="N21" s="1"/>
      <c r="O21" s="1"/>
      <c r="P21" s="1">
        <v>500</v>
      </c>
      <c r="Q21" s="1" t="s">
        <v>6</v>
      </c>
      <c r="R21" s="1" t="s">
        <v>11</v>
      </c>
      <c r="S21" s="1" t="s">
        <v>6</v>
      </c>
      <c r="T21" s="1" t="s">
        <v>6</v>
      </c>
      <c r="U21" s="1"/>
      <c r="V21" s="1" t="s">
        <v>6</v>
      </c>
      <c r="W21" s="1" t="s">
        <v>6</v>
      </c>
      <c r="X21" s="1"/>
      <c r="Y21" s="1" t="s">
        <v>6</v>
      </c>
      <c r="Z21" s="1"/>
      <c r="AA21" s="1" t="s">
        <v>14</v>
      </c>
      <c r="AB21" s="1" t="s">
        <v>6</v>
      </c>
      <c r="AC21" s="1" t="s">
        <v>8</v>
      </c>
      <c r="AD21" s="1">
        <v>0</v>
      </c>
      <c r="AE21" s="1">
        <v>0</v>
      </c>
      <c r="AF21" s="1">
        <v>0</v>
      </c>
      <c r="AG21" s="1">
        <v>0</v>
      </c>
      <c r="AH21" s="1">
        <v>1</v>
      </c>
      <c r="AI21" s="1">
        <v>1</v>
      </c>
      <c r="AJ21" s="1" t="s">
        <v>171</v>
      </c>
      <c r="AK21" s="1"/>
      <c r="AL21" s="1"/>
      <c r="AM21" s="2">
        <v>44513.697372685187</v>
      </c>
      <c r="AN21" s="3">
        <v>37162133217</v>
      </c>
      <c r="AO21" s="1">
        <f>IF(P21*E21&gt;0,P21/E21,0)</f>
        <v>500</v>
      </c>
    </row>
    <row r="22" spans="1:41" x14ac:dyDescent="0.25">
      <c r="A22" s="1">
        <v>199</v>
      </c>
      <c r="B22" s="1" t="s">
        <v>66</v>
      </c>
      <c r="C22" s="1" t="s">
        <v>1</v>
      </c>
      <c r="D22" s="1">
        <v>55</v>
      </c>
      <c r="E22" s="1">
        <v>1</v>
      </c>
      <c r="F22" s="1" t="s">
        <v>26</v>
      </c>
      <c r="G22" s="1" t="s">
        <v>3</v>
      </c>
      <c r="H22" s="1">
        <v>1</v>
      </c>
      <c r="I22" s="1"/>
      <c r="J22" s="1" t="s">
        <v>10</v>
      </c>
      <c r="K22" s="1"/>
      <c r="L22" s="1"/>
      <c r="M22" s="1"/>
      <c r="N22" s="1"/>
      <c r="O22" s="1"/>
      <c r="P22" s="1">
        <v>500</v>
      </c>
      <c r="Q22" s="1" t="s">
        <v>6</v>
      </c>
      <c r="R22" s="1" t="s">
        <v>58</v>
      </c>
      <c r="S22" s="1" t="s">
        <v>6</v>
      </c>
      <c r="T22" s="1" t="s">
        <v>6</v>
      </c>
      <c r="U22" s="1"/>
      <c r="V22" s="1" t="s">
        <v>6</v>
      </c>
      <c r="W22" s="1" t="s">
        <v>6</v>
      </c>
      <c r="X22" s="1"/>
      <c r="Y22" s="1" t="s">
        <v>5</v>
      </c>
      <c r="Z22" s="1" t="s">
        <v>24</v>
      </c>
      <c r="AA22" s="1" t="s">
        <v>14</v>
      </c>
      <c r="AB22" s="1" t="s">
        <v>6</v>
      </c>
      <c r="AC22" s="1" t="s">
        <v>29</v>
      </c>
      <c r="AD22" s="1">
        <v>3</v>
      </c>
      <c r="AE22" s="1">
        <v>0</v>
      </c>
      <c r="AF22" s="1">
        <v>0</v>
      </c>
      <c r="AG22" s="1">
        <v>1</v>
      </c>
      <c r="AH22" s="1">
        <v>1</v>
      </c>
      <c r="AI22" s="1">
        <v>0</v>
      </c>
      <c r="AJ22" s="1" t="s">
        <v>171</v>
      </c>
      <c r="AK22" s="1"/>
      <c r="AL22" s="1"/>
      <c r="AM22" s="2">
        <v>44514.364305555559</v>
      </c>
      <c r="AN22" s="1" t="s">
        <v>89</v>
      </c>
      <c r="AO22" s="1">
        <f>IF(P22*E22&gt;0,P22/E22,0)</f>
        <v>500</v>
      </c>
    </row>
    <row r="23" spans="1:41" hidden="1" x14ac:dyDescent="0.25">
      <c r="A23" s="1">
        <v>200</v>
      </c>
      <c r="B23" s="1" t="s">
        <v>66</v>
      </c>
      <c r="C23" s="1" t="s">
        <v>30</v>
      </c>
      <c r="D23" s="1">
        <v>55</v>
      </c>
      <c r="E23" s="1">
        <v>1</v>
      </c>
      <c r="F23" s="1" t="s">
        <v>26</v>
      </c>
      <c r="G23" s="1" t="s">
        <v>3</v>
      </c>
      <c r="H23" s="1">
        <v>1</v>
      </c>
      <c r="I23" s="1" t="s">
        <v>4</v>
      </c>
      <c r="J23" s="1"/>
      <c r="K23" s="1"/>
      <c r="L23" s="1"/>
      <c r="M23" s="1"/>
      <c r="N23" s="1"/>
      <c r="O23" s="1"/>
      <c r="P23" s="1">
        <v>2000</v>
      </c>
      <c r="Q23" s="1" t="s">
        <v>5</v>
      </c>
      <c r="R23" s="1"/>
      <c r="S23" s="1" t="s">
        <v>5</v>
      </c>
      <c r="T23" s="1" t="s">
        <v>6</v>
      </c>
      <c r="U23" s="1" t="s">
        <v>29</v>
      </c>
      <c r="V23" s="1" t="s">
        <v>5</v>
      </c>
      <c r="W23" s="1" t="s">
        <v>6</v>
      </c>
      <c r="X23" s="1"/>
      <c r="Y23" s="1" t="s">
        <v>6</v>
      </c>
      <c r="Z23" s="1"/>
      <c r="AA23" s="1"/>
      <c r="AB23" s="1" t="s">
        <v>6</v>
      </c>
      <c r="AC23" s="1" t="s">
        <v>21</v>
      </c>
      <c r="AD23" s="1">
        <v>1</v>
      </c>
      <c r="AE23" s="1">
        <v>1</v>
      </c>
      <c r="AF23" s="1">
        <v>1</v>
      </c>
      <c r="AG23" s="1">
        <v>1</v>
      </c>
      <c r="AH23" s="1">
        <v>1</v>
      </c>
      <c r="AI23" s="1">
        <v>1</v>
      </c>
      <c r="AJ23" s="1" t="s">
        <v>171</v>
      </c>
      <c r="AK23" s="1"/>
      <c r="AL23" s="1"/>
      <c r="AM23" s="2">
        <v>44514.373761574076</v>
      </c>
      <c r="AN23" s="1" t="s">
        <v>89</v>
      </c>
      <c r="AO23" s="1">
        <f>IF(P23*E23&gt;0,P23/E23,0)</f>
        <v>2000</v>
      </c>
    </row>
    <row r="24" spans="1:41" hidden="1" x14ac:dyDescent="0.25">
      <c r="A24" s="1">
        <v>204</v>
      </c>
      <c r="B24" s="1" t="s">
        <v>66</v>
      </c>
      <c r="C24" s="1" t="s">
        <v>30</v>
      </c>
      <c r="D24" s="1">
        <v>65</v>
      </c>
      <c r="E24" s="1">
        <v>2</v>
      </c>
      <c r="F24" s="1" t="s">
        <v>9</v>
      </c>
      <c r="G24" s="1" t="s">
        <v>17</v>
      </c>
      <c r="H24" s="1">
        <v>2</v>
      </c>
      <c r="I24" s="1" t="s">
        <v>4</v>
      </c>
      <c r="J24" s="1"/>
      <c r="K24" s="1"/>
      <c r="L24" s="1" t="s">
        <v>27</v>
      </c>
      <c r="M24" s="1"/>
      <c r="N24" s="1"/>
      <c r="O24" s="1"/>
      <c r="P24" s="1">
        <v>3000</v>
      </c>
      <c r="Q24" s="1" t="s">
        <v>5</v>
      </c>
      <c r="R24" s="1"/>
      <c r="S24" s="1" t="s">
        <v>6</v>
      </c>
      <c r="T24" s="1" t="s">
        <v>6</v>
      </c>
      <c r="U24" s="1"/>
      <c r="V24" s="1" t="s">
        <v>6</v>
      </c>
      <c r="W24" s="1" t="s">
        <v>6</v>
      </c>
      <c r="X24" s="1"/>
      <c r="Y24" s="1" t="s">
        <v>6</v>
      </c>
      <c r="Z24" s="1"/>
      <c r="AA24" s="1" t="s">
        <v>25</v>
      </c>
      <c r="AB24" s="1" t="s">
        <v>6</v>
      </c>
      <c r="AC24" s="1" t="s">
        <v>32</v>
      </c>
      <c r="AD24" s="1">
        <v>3</v>
      </c>
      <c r="AE24" s="1">
        <v>2</v>
      </c>
      <c r="AF24" s="1">
        <v>1</v>
      </c>
      <c r="AG24" s="1">
        <v>2</v>
      </c>
      <c r="AH24" s="1">
        <v>2</v>
      </c>
      <c r="AI24" s="1">
        <v>2</v>
      </c>
      <c r="AJ24" s="1" t="s">
        <v>171</v>
      </c>
      <c r="AK24" s="1"/>
      <c r="AL24" s="1"/>
      <c r="AM24" s="2">
        <v>44514.502256944441</v>
      </c>
      <c r="AN24" s="1" t="s">
        <v>90</v>
      </c>
      <c r="AO24" s="1">
        <f>IF(P24*E24&gt;0,P24/E24,0)</f>
        <v>1500</v>
      </c>
    </row>
    <row r="25" spans="1:41" hidden="1" x14ac:dyDescent="0.25">
      <c r="A25" s="1">
        <v>205</v>
      </c>
      <c r="B25" s="1" t="s">
        <v>66</v>
      </c>
      <c r="C25" s="1" t="s">
        <v>30</v>
      </c>
      <c r="D25" s="1">
        <v>70</v>
      </c>
      <c r="E25" s="1">
        <v>2</v>
      </c>
      <c r="F25" s="1" t="s">
        <v>9</v>
      </c>
      <c r="G25" s="1" t="s">
        <v>17</v>
      </c>
      <c r="H25" s="1">
        <v>1</v>
      </c>
      <c r="I25" s="1"/>
      <c r="J25" s="1" t="s">
        <v>10</v>
      </c>
      <c r="K25" s="1"/>
      <c r="L25" s="1"/>
      <c r="M25" s="1"/>
      <c r="N25" s="1"/>
      <c r="O25" s="1"/>
      <c r="P25" s="1">
        <v>1000</v>
      </c>
      <c r="Q25" s="1" t="s">
        <v>5</v>
      </c>
      <c r="R25" s="1"/>
      <c r="S25" s="1" t="s">
        <v>5</v>
      </c>
      <c r="T25" s="1" t="s">
        <v>6</v>
      </c>
      <c r="U25" s="1"/>
      <c r="V25" s="1" t="s">
        <v>6</v>
      </c>
      <c r="W25" s="1" t="s">
        <v>6</v>
      </c>
      <c r="X25" s="1"/>
      <c r="Y25" s="1" t="s">
        <v>6</v>
      </c>
      <c r="Z25" s="1"/>
      <c r="AA25" s="1" t="s">
        <v>14</v>
      </c>
      <c r="AB25" s="1" t="s">
        <v>6</v>
      </c>
      <c r="AC25" s="1" t="s">
        <v>29</v>
      </c>
      <c r="AD25" s="1">
        <v>1</v>
      </c>
      <c r="AE25" s="1">
        <v>0</v>
      </c>
      <c r="AF25" s="1">
        <v>0</v>
      </c>
      <c r="AG25" s="1">
        <v>0</v>
      </c>
      <c r="AH25" s="1">
        <v>1</v>
      </c>
      <c r="AI25" s="1">
        <v>1</v>
      </c>
      <c r="AJ25" s="1" t="s">
        <v>171</v>
      </c>
      <c r="AK25" s="1"/>
      <c r="AL25" s="1"/>
      <c r="AM25" s="2">
        <v>44514.547638888886</v>
      </c>
      <c r="AN25" s="1" t="s">
        <v>91</v>
      </c>
      <c r="AO25" s="1">
        <f>IF(P25*E25&gt;0,P25/E25,0)</f>
        <v>500</v>
      </c>
    </row>
    <row r="26" spans="1:41" hidden="1" x14ac:dyDescent="0.25">
      <c r="A26" s="1">
        <v>209</v>
      </c>
      <c r="B26" s="1" t="s">
        <v>66</v>
      </c>
      <c r="C26" s="1" t="s">
        <v>30</v>
      </c>
      <c r="D26" s="1">
        <v>65</v>
      </c>
      <c r="E26" s="1">
        <v>4</v>
      </c>
      <c r="F26" s="1" t="s">
        <v>16</v>
      </c>
      <c r="G26" s="1" t="s">
        <v>17</v>
      </c>
      <c r="H26" s="1">
        <v>2</v>
      </c>
      <c r="I26" s="1"/>
      <c r="J26" s="1" t="s">
        <v>10</v>
      </c>
      <c r="K26" s="1" t="s">
        <v>18</v>
      </c>
      <c r="L26" s="1" t="s">
        <v>27</v>
      </c>
      <c r="M26" s="1"/>
      <c r="N26" s="1"/>
      <c r="O26" s="1"/>
      <c r="P26" s="1">
        <v>2500</v>
      </c>
      <c r="Q26" s="1" t="s">
        <v>5</v>
      </c>
      <c r="R26" s="1"/>
      <c r="S26" s="1" t="s">
        <v>6</v>
      </c>
      <c r="T26" s="1" t="s">
        <v>6</v>
      </c>
      <c r="U26" s="1"/>
      <c r="V26" s="1" t="s">
        <v>5</v>
      </c>
      <c r="W26" s="1" t="s">
        <v>6</v>
      </c>
      <c r="X26" s="1"/>
      <c r="Y26" s="1" t="s">
        <v>6</v>
      </c>
      <c r="Z26" s="1"/>
      <c r="AA26" s="1"/>
      <c r="AB26" s="1" t="s">
        <v>6</v>
      </c>
      <c r="AC26" s="1" t="s">
        <v>32</v>
      </c>
      <c r="AD26" s="1">
        <v>2</v>
      </c>
      <c r="AE26" s="1">
        <v>2</v>
      </c>
      <c r="AF26" s="1">
        <v>0</v>
      </c>
      <c r="AG26" s="1">
        <v>2</v>
      </c>
      <c r="AH26" s="1">
        <v>1</v>
      </c>
      <c r="AI26" s="1">
        <v>1</v>
      </c>
      <c r="AJ26" s="1" t="s">
        <v>171</v>
      </c>
      <c r="AK26" s="1"/>
      <c r="AL26" s="1"/>
      <c r="AM26" s="2">
        <v>44515.318333333336</v>
      </c>
      <c r="AN26" s="1" t="s">
        <v>92</v>
      </c>
      <c r="AO26" s="1">
        <f>IF(P26*E26&gt;0,P26/E26,0)</f>
        <v>625</v>
      </c>
    </row>
    <row r="27" spans="1:41" hidden="1" x14ac:dyDescent="0.25">
      <c r="A27" s="1">
        <v>214</v>
      </c>
      <c r="B27" s="1" t="s">
        <v>66</v>
      </c>
      <c r="C27" s="1" t="s">
        <v>30</v>
      </c>
      <c r="D27" s="1">
        <v>55</v>
      </c>
      <c r="E27" s="1">
        <v>1</v>
      </c>
      <c r="F27" s="1" t="s">
        <v>26</v>
      </c>
      <c r="G27" s="1" t="s">
        <v>17</v>
      </c>
      <c r="H27" s="1">
        <v>1</v>
      </c>
      <c r="I27" s="1" t="s">
        <v>4</v>
      </c>
      <c r="J27" s="1"/>
      <c r="K27" s="1"/>
      <c r="L27" s="1"/>
      <c r="M27" s="1"/>
      <c r="N27" s="1"/>
      <c r="O27" s="1"/>
      <c r="P27" s="1">
        <v>2000</v>
      </c>
      <c r="Q27" s="1" t="s">
        <v>5</v>
      </c>
      <c r="R27" s="1"/>
      <c r="S27" s="1" t="s">
        <v>6</v>
      </c>
      <c r="T27" s="1" t="s">
        <v>5</v>
      </c>
      <c r="U27" s="1" t="s">
        <v>23</v>
      </c>
      <c r="V27" s="1" t="s">
        <v>6</v>
      </c>
      <c r="W27" s="1" t="s">
        <v>6</v>
      </c>
      <c r="X27" s="1"/>
      <c r="Y27" s="1" t="s">
        <v>6</v>
      </c>
      <c r="Z27" s="1"/>
      <c r="AA27" s="1" t="s">
        <v>14</v>
      </c>
      <c r="AB27" s="1" t="s">
        <v>6</v>
      </c>
      <c r="AC27" s="1" t="s">
        <v>32</v>
      </c>
      <c r="AD27" s="1">
        <v>2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 t="s">
        <v>171</v>
      </c>
      <c r="AK27" s="1"/>
      <c r="AL27" s="1"/>
      <c r="AM27" s="2">
        <v>44515.759664351855</v>
      </c>
      <c r="AN27" s="1" t="s">
        <v>94</v>
      </c>
      <c r="AO27" s="1">
        <f>IF(P27*E27&gt;0,P27/E27,0)</f>
        <v>2000</v>
      </c>
    </row>
    <row r="28" spans="1:41" hidden="1" x14ac:dyDescent="0.25">
      <c r="A28" s="1">
        <v>215</v>
      </c>
      <c r="B28" s="1" t="s">
        <v>66</v>
      </c>
      <c r="C28" s="1" t="s">
        <v>30</v>
      </c>
      <c r="D28" s="1">
        <v>55</v>
      </c>
      <c r="E28" s="1">
        <v>1</v>
      </c>
      <c r="F28" s="1" t="s">
        <v>26</v>
      </c>
      <c r="G28" s="1" t="s">
        <v>17</v>
      </c>
      <c r="H28" s="1">
        <v>1</v>
      </c>
      <c r="I28" s="1" t="s">
        <v>4</v>
      </c>
      <c r="J28" s="1"/>
      <c r="K28" s="1"/>
      <c r="L28" s="1"/>
      <c r="M28" s="1"/>
      <c r="N28" s="1"/>
      <c r="O28" s="1"/>
      <c r="P28" s="1">
        <v>2000</v>
      </c>
      <c r="Q28" s="1" t="s">
        <v>5</v>
      </c>
      <c r="R28" s="1"/>
      <c r="S28" s="1" t="s">
        <v>5</v>
      </c>
      <c r="T28" s="1" t="s">
        <v>5</v>
      </c>
      <c r="U28" s="1" t="s">
        <v>29</v>
      </c>
      <c r="V28" s="1" t="s">
        <v>5</v>
      </c>
      <c r="W28" s="1" t="s">
        <v>6</v>
      </c>
      <c r="X28" s="1"/>
      <c r="Y28" s="1" t="s">
        <v>6</v>
      </c>
      <c r="Z28" s="1"/>
      <c r="AA28" s="1" t="s">
        <v>14</v>
      </c>
      <c r="AB28" s="1" t="s">
        <v>20</v>
      </c>
      <c r="AC28" s="1" t="s">
        <v>21</v>
      </c>
      <c r="AD28" s="1">
        <v>2</v>
      </c>
      <c r="AE28" s="1">
        <v>0</v>
      </c>
      <c r="AF28" s="1">
        <v>0</v>
      </c>
      <c r="AG28" s="1">
        <v>0</v>
      </c>
      <c r="AH28" s="1">
        <v>1</v>
      </c>
      <c r="AI28" s="1">
        <v>1</v>
      </c>
      <c r="AJ28" s="1" t="s">
        <v>171</v>
      </c>
      <c r="AK28" s="1"/>
      <c r="AL28" s="1"/>
      <c r="AM28" s="2">
        <v>44516.656574074077</v>
      </c>
      <c r="AN28" s="1" t="s">
        <v>95</v>
      </c>
      <c r="AO28" s="1">
        <f>IF(P28*E28&gt;0,P28/E28,0)</f>
        <v>2000</v>
      </c>
    </row>
    <row r="29" spans="1:41" hidden="1" x14ac:dyDescent="0.25">
      <c r="A29" s="1">
        <v>216</v>
      </c>
      <c r="B29" s="1" t="s">
        <v>66</v>
      </c>
      <c r="C29" s="1" t="s">
        <v>1</v>
      </c>
      <c r="D29" s="1">
        <v>50</v>
      </c>
      <c r="E29" s="1">
        <v>4</v>
      </c>
      <c r="F29" s="1" t="s">
        <v>16</v>
      </c>
      <c r="G29" s="1" t="s">
        <v>17</v>
      </c>
      <c r="H29" s="1">
        <v>2</v>
      </c>
      <c r="I29" s="1" t="s">
        <v>4</v>
      </c>
      <c r="J29" s="1"/>
      <c r="K29" s="1" t="s">
        <v>18</v>
      </c>
      <c r="L29" s="1"/>
      <c r="M29" s="1" t="s">
        <v>19</v>
      </c>
      <c r="N29" s="1"/>
      <c r="O29" s="1"/>
      <c r="P29" s="1">
        <v>3000</v>
      </c>
      <c r="Q29" s="1" t="s">
        <v>5</v>
      </c>
      <c r="R29" s="1"/>
      <c r="S29" s="1" t="s">
        <v>5</v>
      </c>
      <c r="T29" s="1" t="s">
        <v>6</v>
      </c>
      <c r="U29" s="1"/>
      <c r="V29" s="1" t="s">
        <v>5</v>
      </c>
      <c r="W29" s="1" t="s">
        <v>6</v>
      </c>
      <c r="X29" s="1"/>
      <c r="Y29" s="1" t="s">
        <v>6</v>
      </c>
      <c r="Z29" s="1"/>
      <c r="AA29" s="1"/>
      <c r="AB29" s="1" t="s">
        <v>7</v>
      </c>
      <c r="AC29" s="1" t="s">
        <v>8</v>
      </c>
      <c r="AD29" s="1">
        <v>2</v>
      </c>
      <c r="AE29" s="1">
        <v>0</v>
      </c>
      <c r="AF29" s="1">
        <v>0</v>
      </c>
      <c r="AG29" s="1">
        <v>0</v>
      </c>
      <c r="AH29" s="1">
        <v>1</v>
      </c>
      <c r="AI29" s="1">
        <v>1</v>
      </c>
      <c r="AJ29" s="1" t="s">
        <v>171</v>
      </c>
      <c r="AK29" s="1"/>
      <c r="AL29" s="1"/>
      <c r="AM29" s="2">
        <v>44516.967199074075</v>
      </c>
      <c r="AN29" s="1" t="s">
        <v>96</v>
      </c>
      <c r="AO29" s="1">
        <f>IF(P29*E29&gt;0,P29/E29,0)</f>
        <v>750</v>
      </c>
    </row>
    <row r="30" spans="1:41" hidden="1" x14ac:dyDescent="0.25">
      <c r="A30" s="1">
        <v>220</v>
      </c>
      <c r="B30" s="1" t="s">
        <v>66</v>
      </c>
      <c r="C30" s="1" t="s">
        <v>30</v>
      </c>
      <c r="D30" s="1">
        <v>55</v>
      </c>
      <c r="E30" s="1">
        <v>4</v>
      </c>
      <c r="F30" s="1" t="s">
        <v>16</v>
      </c>
      <c r="G30" s="1" t="s">
        <v>17</v>
      </c>
      <c r="H30" s="1">
        <v>2</v>
      </c>
      <c r="I30" s="1" t="s">
        <v>4</v>
      </c>
      <c r="J30" s="1"/>
      <c r="K30" s="1" t="s">
        <v>18</v>
      </c>
      <c r="L30" s="1"/>
      <c r="M30" s="1"/>
      <c r="N30" s="1"/>
      <c r="O30" s="1"/>
      <c r="P30" s="1">
        <v>3500</v>
      </c>
      <c r="Q30" s="1" t="s">
        <v>5</v>
      </c>
      <c r="R30" s="1"/>
      <c r="S30" s="1" t="s">
        <v>5</v>
      </c>
      <c r="T30" s="1" t="s">
        <v>6</v>
      </c>
      <c r="U30" s="1"/>
      <c r="V30" s="1" t="s">
        <v>5</v>
      </c>
      <c r="W30" s="1" t="s">
        <v>6</v>
      </c>
      <c r="X30" s="1"/>
      <c r="Y30" s="1" t="s">
        <v>6</v>
      </c>
      <c r="Z30" s="1"/>
      <c r="AA30" s="1"/>
      <c r="AB30" s="1" t="s">
        <v>20</v>
      </c>
      <c r="AC30" s="1" t="s">
        <v>32</v>
      </c>
      <c r="AD30" s="1">
        <v>1</v>
      </c>
      <c r="AE30" s="1">
        <v>2</v>
      </c>
      <c r="AF30" s="1">
        <v>0</v>
      </c>
      <c r="AG30" s="1">
        <v>1</v>
      </c>
      <c r="AH30" s="1">
        <v>0</v>
      </c>
      <c r="AI30" s="1">
        <v>0</v>
      </c>
      <c r="AJ30" s="1" t="s">
        <v>171</v>
      </c>
      <c r="AK30" s="1"/>
      <c r="AL30" s="1"/>
      <c r="AM30" s="2">
        <v>44518.735902777778</v>
      </c>
      <c r="AN30" s="1" t="s">
        <v>97</v>
      </c>
      <c r="AO30" s="1">
        <f>IF(P30*E30&gt;0,P30/E30,0)</f>
        <v>875</v>
      </c>
    </row>
    <row r="31" spans="1:41" hidden="1" x14ac:dyDescent="0.25">
      <c r="A31" s="1">
        <v>221</v>
      </c>
      <c r="B31" s="1" t="s">
        <v>66</v>
      </c>
      <c r="C31" s="1" t="s">
        <v>1</v>
      </c>
      <c r="D31" s="1">
        <v>50</v>
      </c>
      <c r="E31" s="1">
        <v>2</v>
      </c>
      <c r="F31" s="1" t="s">
        <v>9</v>
      </c>
      <c r="G31" s="1" t="s">
        <v>17</v>
      </c>
      <c r="H31" s="1">
        <v>2</v>
      </c>
      <c r="I31" s="1" t="s">
        <v>4</v>
      </c>
      <c r="J31" s="1"/>
      <c r="K31" s="1"/>
      <c r="L31" s="1"/>
      <c r="M31" s="1"/>
      <c r="N31" s="1"/>
      <c r="O31" s="1"/>
      <c r="P31" s="1">
        <v>1500</v>
      </c>
      <c r="Q31" s="1" t="s">
        <v>6</v>
      </c>
      <c r="R31" s="1" t="s">
        <v>24</v>
      </c>
      <c r="S31" s="1" t="s">
        <v>6</v>
      </c>
      <c r="T31" s="1" t="s">
        <v>5</v>
      </c>
      <c r="U31" s="1" t="s">
        <v>23</v>
      </c>
      <c r="V31" s="1" t="s">
        <v>6</v>
      </c>
      <c r="W31" s="1" t="s">
        <v>5</v>
      </c>
      <c r="X31" s="1" t="s">
        <v>70</v>
      </c>
      <c r="Y31" s="1" t="s">
        <v>6</v>
      </c>
      <c r="Z31" s="1" t="s">
        <v>24</v>
      </c>
      <c r="AA31" s="1" t="s">
        <v>14</v>
      </c>
      <c r="AB31" s="1" t="s">
        <v>6</v>
      </c>
      <c r="AC31" s="1" t="s">
        <v>8</v>
      </c>
      <c r="AD31" s="1">
        <v>1</v>
      </c>
      <c r="AE31" s="1">
        <v>0</v>
      </c>
      <c r="AF31" s="1">
        <v>0</v>
      </c>
      <c r="AG31" s="1">
        <v>1</v>
      </c>
      <c r="AH31" s="1">
        <v>1</v>
      </c>
      <c r="AI31" s="1">
        <v>1</v>
      </c>
      <c r="AJ31" s="1" t="s">
        <v>171</v>
      </c>
      <c r="AK31" s="1"/>
      <c r="AL31" s="1"/>
      <c r="AM31" s="2">
        <v>44518.767465277779</v>
      </c>
      <c r="AN31" s="1" t="s">
        <v>98</v>
      </c>
      <c r="AO31" s="1">
        <f>IF(P31*E31&gt;0,P31/E31,0)</f>
        <v>750</v>
      </c>
    </row>
    <row r="32" spans="1:41" hidden="1" x14ac:dyDescent="0.25">
      <c r="A32" s="1">
        <v>223</v>
      </c>
      <c r="B32" s="1" t="s">
        <v>66</v>
      </c>
      <c r="C32" s="1" t="s">
        <v>30</v>
      </c>
      <c r="D32" s="1">
        <v>50</v>
      </c>
      <c r="E32" s="1">
        <v>1</v>
      </c>
      <c r="F32" s="1" t="s">
        <v>26</v>
      </c>
      <c r="G32" s="1" t="s">
        <v>17</v>
      </c>
      <c r="H32" s="1">
        <v>1</v>
      </c>
      <c r="I32" s="1" t="s">
        <v>4</v>
      </c>
      <c r="J32" s="1"/>
      <c r="K32" s="1"/>
      <c r="L32" s="1"/>
      <c r="M32" s="1"/>
      <c r="N32" s="1"/>
      <c r="O32" s="1"/>
      <c r="P32" s="1">
        <v>5000</v>
      </c>
      <c r="Q32" s="1" t="s">
        <v>5</v>
      </c>
      <c r="R32" s="1"/>
      <c r="S32" s="1" t="s">
        <v>6</v>
      </c>
      <c r="T32" s="1" t="s">
        <v>6</v>
      </c>
      <c r="U32" s="1"/>
      <c r="V32" s="1" t="s">
        <v>5</v>
      </c>
      <c r="W32" s="1" t="s">
        <v>6</v>
      </c>
      <c r="X32" s="1"/>
      <c r="Y32" s="1" t="s">
        <v>6</v>
      </c>
      <c r="Z32" s="1"/>
      <c r="AA32" s="1" t="s">
        <v>14</v>
      </c>
      <c r="AB32" s="1" t="s">
        <v>6</v>
      </c>
      <c r="AC32" s="1" t="s">
        <v>29</v>
      </c>
      <c r="AD32" s="1">
        <v>2</v>
      </c>
      <c r="AE32" s="1">
        <v>1</v>
      </c>
      <c r="AF32" s="1">
        <v>0</v>
      </c>
      <c r="AG32" s="1">
        <v>1</v>
      </c>
      <c r="AH32" s="1">
        <v>1</v>
      </c>
      <c r="AI32" s="1">
        <v>1</v>
      </c>
      <c r="AJ32" s="1" t="s">
        <v>171</v>
      </c>
      <c r="AK32" s="1"/>
      <c r="AL32" s="1"/>
      <c r="AM32" s="2">
        <v>44519.494837962964</v>
      </c>
      <c r="AN32" s="1" t="s">
        <v>100</v>
      </c>
      <c r="AO32" s="1">
        <f>IF(P32*E32&gt;0,P32/E32,0)</f>
        <v>5000</v>
      </c>
    </row>
    <row r="33" spans="1:41" hidden="1" x14ac:dyDescent="0.25">
      <c r="A33" s="1">
        <v>226</v>
      </c>
      <c r="B33" s="1" t="s">
        <v>66</v>
      </c>
      <c r="C33" s="1" t="s">
        <v>30</v>
      </c>
      <c r="D33" s="1">
        <v>65</v>
      </c>
      <c r="E33" s="1">
        <v>2</v>
      </c>
      <c r="F33" s="1" t="s">
        <v>9</v>
      </c>
      <c r="G33" s="1" t="s">
        <v>17</v>
      </c>
      <c r="H33" s="1">
        <v>2</v>
      </c>
      <c r="I33" s="1"/>
      <c r="J33" s="1"/>
      <c r="K33" s="1"/>
      <c r="L33" s="1" t="s">
        <v>27</v>
      </c>
      <c r="M33" s="1"/>
      <c r="N33" s="1"/>
      <c r="O33" s="1"/>
      <c r="P33" s="1">
        <v>5000</v>
      </c>
      <c r="Q33" s="1" t="s">
        <v>5</v>
      </c>
      <c r="R33" s="1"/>
      <c r="S33" s="1" t="s">
        <v>5</v>
      </c>
      <c r="T33" s="1" t="s">
        <v>6</v>
      </c>
      <c r="U33" s="1" t="s">
        <v>29</v>
      </c>
      <c r="V33" s="1" t="s">
        <v>5</v>
      </c>
      <c r="W33" s="1" t="s">
        <v>6</v>
      </c>
      <c r="X33" s="1"/>
      <c r="Y33" s="1" t="s">
        <v>6</v>
      </c>
      <c r="Z33" s="1"/>
      <c r="AA33" s="1"/>
      <c r="AB33" s="1" t="s">
        <v>6</v>
      </c>
      <c r="AC33" s="1" t="s">
        <v>8</v>
      </c>
      <c r="AD33" s="1">
        <v>1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 t="s">
        <v>171</v>
      </c>
      <c r="AK33" s="1"/>
      <c r="AL33" s="1"/>
      <c r="AM33" s="2">
        <v>44521.553923611114</v>
      </c>
      <c r="AN33" s="1" t="s">
        <v>103</v>
      </c>
      <c r="AO33" s="1">
        <f>IF(P33*E33&gt;0,P33/E33,0)</f>
        <v>2500</v>
      </c>
    </row>
    <row r="34" spans="1:41" x14ac:dyDescent="0.25">
      <c r="A34" s="1">
        <v>227</v>
      </c>
      <c r="B34" s="1" t="s">
        <v>66</v>
      </c>
      <c r="C34" s="1" t="s">
        <v>1</v>
      </c>
      <c r="D34" s="1">
        <v>65</v>
      </c>
      <c r="E34" s="1">
        <v>3</v>
      </c>
      <c r="F34" s="1" t="s">
        <v>2</v>
      </c>
      <c r="G34" s="1" t="s">
        <v>17</v>
      </c>
      <c r="H34" s="1">
        <v>3</v>
      </c>
      <c r="I34" s="1" t="s">
        <v>4</v>
      </c>
      <c r="J34" s="1"/>
      <c r="K34" s="1"/>
      <c r="L34" s="1"/>
      <c r="M34" s="1"/>
      <c r="N34" s="1"/>
      <c r="O34" s="1"/>
      <c r="P34" s="1">
        <v>5000</v>
      </c>
      <c r="Q34" s="1" t="s">
        <v>5</v>
      </c>
      <c r="R34" s="1"/>
      <c r="S34" s="1" t="s">
        <v>5</v>
      </c>
      <c r="T34" s="1" t="s">
        <v>6</v>
      </c>
      <c r="U34" s="1"/>
      <c r="V34" s="1" t="s">
        <v>5</v>
      </c>
      <c r="W34" s="1" t="s">
        <v>6</v>
      </c>
      <c r="X34" s="1"/>
      <c r="Y34" s="1" t="s">
        <v>5</v>
      </c>
      <c r="Z34" s="1" t="s">
        <v>39</v>
      </c>
      <c r="AA34" s="1" t="s">
        <v>14</v>
      </c>
      <c r="AB34" s="1" t="s">
        <v>20</v>
      </c>
      <c r="AC34" s="1" t="s">
        <v>29</v>
      </c>
      <c r="AD34" s="1">
        <v>2</v>
      </c>
      <c r="AE34" s="1">
        <v>1</v>
      </c>
      <c r="AF34" s="1">
        <v>0</v>
      </c>
      <c r="AG34" s="1">
        <v>1</v>
      </c>
      <c r="AH34" s="1">
        <v>1</v>
      </c>
      <c r="AI34" s="1">
        <v>1</v>
      </c>
      <c r="AJ34" s="1" t="s">
        <v>171</v>
      </c>
      <c r="AK34" s="1"/>
      <c r="AL34" s="1"/>
      <c r="AM34" s="2">
        <v>44522.619745370372</v>
      </c>
      <c r="AN34" s="1" t="s">
        <v>104</v>
      </c>
      <c r="AO34" s="1">
        <f>IF(P34*E34&gt;0,P34/E34,0)</f>
        <v>1666.6666666666667</v>
      </c>
    </row>
    <row r="35" spans="1:41" hidden="1" x14ac:dyDescent="0.25">
      <c r="A35" s="1">
        <v>232</v>
      </c>
      <c r="B35" s="1" t="s">
        <v>66</v>
      </c>
      <c r="C35" s="1" t="s">
        <v>30</v>
      </c>
      <c r="D35" s="1">
        <v>70</v>
      </c>
      <c r="E35" s="1">
        <v>2</v>
      </c>
      <c r="F35" s="1" t="s">
        <v>56</v>
      </c>
      <c r="G35" s="1" t="s">
        <v>17</v>
      </c>
      <c r="H35" s="1">
        <v>2</v>
      </c>
      <c r="I35" s="1"/>
      <c r="J35" s="1"/>
      <c r="K35" s="1"/>
      <c r="L35" s="1" t="s">
        <v>27</v>
      </c>
      <c r="M35" s="1"/>
      <c r="N35" s="1" t="s">
        <v>51</v>
      </c>
      <c r="O35" s="1"/>
      <c r="P35" s="1">
        <v>3500</v>
      </c>
      <c r="Q35" s="1" t="s">
        <v>5</v>
      </c>
      <c r="R35" s="1"/>
      <c r="S35" s="1" t="s">
        <v>5</v>
      </c>
      <c r="T35" s="1" t="s">
        <v>6</v>
      </c>
      <c r="U35" s="1" t="s">
        <v>29</v>
      </c>
      <c r="V35" s="1" t="s">
        <v>5</v>
      </c>
      <c r="W35" s="1" t="s">
        <v>6</v>
      </c>
      <c r="X35" s="1"/>
      <c r="Y35" s="1" t="s">
        <v>6</v>
      </c>
      <c r="Z35" s="1"/>
      <c r="AA35" s="1"/>
      <c r="AB35" s="1" t="s">
        <v>20</v>
      </c>
      <c r="AC35" s="1" t="s">
        <v>29</v>
      </c>
      <c r="AD35" s="1">
        <v>2</v>
      </c>
      <c r="AE35" s="1">
        <v>1</v>
      </c>
      <c r="AF35" s="1">
        <v>0</v>
      </c>
      <c r="AG35" s="1">
        <v>1</v>
      </c>
      <c r="AH35" s="1">
        <v>1</v>
      </c>
      <c r="AI35" s="1">
        <v>1</v>
      </c>
      <c r="AJ35" s="1" t="s">
        <v>171</v>
      </c>
      <c r="AK35" s="1"/>
      <c r="AL35" s="1"/>
      <c r="AM35" s="2">
        <v>44524.42832175926</v>
      </c>
      <c r="AN35" s="1" t="s">
        <v>105</v>
      </c>
      <c r="AO35" s="1">
        <f>IF(P35*E35&gt;0,P35/E35,0)</f>
        <v>1750</v>
      </c>
    </row>
    <row r="36" spans="1:41" hidden="1" x14ac:dyDescent="0.25">
      <c r="A36" s="1">
        <v>238</v>
      </c>
      <c r="B36" s="1" t="s">
        <v>66</v>
      </c>
      <c r="C36" s="1" t="s">
        <v>1</v>
      </c>
      <c r="D36" s="1">
        <v>55</v>
      </c>
      <c r="E36" s="1">
        <v>3</v>
      </c>
      <c r="F36" s="1" t="s">
        <v>16</v>
      </c>
      <c r="G36" s="1" t="s">
        <v>17</v>
      </c>
      <c r="H36" s="1">
        <v>2</v>
      </c>
      <c r="I36" s="1"/>
      <c r="J36" s="1"/>
      <c r="K36" s="1" t="s">
        <v>18</v>
      </c>
      <c r="L36" s="1"/>
      <c r="M36" s="1"/>
      <c r="N36" s="1"/>
      <c r="O36" s="1"/>
      <c r="P36" s="1">
        <v>2000</v>
      </c>
      <c r="Q36" s="1" t="s">
        <v>5</v>
      </c>
      <c r="R36" s="1"/>
      <c r="S36" s="1" t="s">
        <v>5</v>
      </c>
      <c r="T36" s="1" t="s">
        <v>6</v>
      </c>
      <c r="U36" s="1"/>
      <c r="V36" s="1" t="s">
        <v>5</v>
      </c>
      <c r="W36" s="1" t="s">
        <v>5</v>
      </c>
      <c r="X36" s="1" t="s">
        <v>12</v>
      </c>
      <c r="Y36" s="1" t="s">
        <v>6</v>
      </c>
      <c r="Z36" s="1"/>
      <c r="AA36" s="1"/>
      <c r="AB36" s="1" t="s">
        <v>6</v>
      </c>
      <c r="AC36" s="1" t="s">
        <v>32</v>
      </c>
      <c r="AD36" s="1">
        <v>3</v>
      </c>
      <c r="AE36" s="1">
        <v>1</v>
      </c>
      <c r="AF36" s="1">
        <v>0</v>
      </c>
      <c r="AG36" s="1">
        <v>1</v>
      </c>
      <c r="AH36" s="1">
        <v>1</v>
      </c>
      <c r="AI36" s="1">
        <v>1</v>
      </c>
      <c r="AJ36" s="1" t="s">
        <v>171</v>
      </c>
      <c r="AK36" s="1"/>
      <c r="AL36" s="1"/>
      <c r="AM36" s="2">
        <v>44526.552222222221</v>
      </c>
      <c r="AN36" s="1" t="s">
        <v>107</v>
      </c>
      <c r="AO36" s="1">
        <f>IF(P36*E36&gt;0,P36/E36,0)</f>
        <v>666.66666666666663</v>
      </c>
    </row>
    <row r="37" spans="1:41" hidden="1" x14ac:dyDescent="0.25">
      <c r="A37" s="1">
        <v>243</v>
      </c>
      <c r="B37" s="1" t="s">
        <v>66</v>
      </c>
      <c r="C37" s="1" t="s">
        <v>30</v>
      </c>
      <c r="D37" s="1">
        <v>55</v>
      </c>
      <c r="E37" s="1">
        <v>3</v>
      </c>
      <c r="F37" s="1" t="s">
        <v>16</v>
      </c>
      <c r="G37" s="1" t="s">
        <v>17</v>
      </c>
      <c r="H37" s="1">
        <v>2</v>
      </c>
      <c r="I37" s="1" t="s">
        <v>4</v>
      </c>
      <c r="J37" s="1"/>
      <c r="K37" s="1"/>
      <c r="L37" s="1"/>
      <c r="M37" s="1"/>
      <c r="N37" s="1"/>
      <c r="O37" s="1"/>
      <c r="P37" s="1">
        <v>3000</v>
      </c>
      <c r="Q37" s="1" t="s">
        <v>5</v>
      </c>
      <c r="R37" s="1"/>
      <c r="S37" s="1" t="s">
        <v>5</v>
      </c>
      <c r="T37" s="1" t="s">
        <v>6</v>
      </c>
      <c r="U37" s="1"/>
      <c r="V37" s="1" t="s">
        <v>5</v>
      </c>
      <c r="W37" s="1" t="s">
        <v>6</v>
      </c>
      <c r="X37" s="1"/>
      <c r="Y37" s="1" t="s">
        <v>6</v>
      </c>
      <c r="Z37" s="1"/>
      <c r="AA37" s="1"/>
      <c r="AB37" s="1" t="s">
        <v>6</v>
      </c>
      <c r="AC37" s="1" t="s">
        <v>29</v>
      </c>
      <c r="AD37" s="1">
        <v>2</v>
      </c>
      <c r="AE37" s="1">
        <v>2</v>
      </c>
      <c r="AF37" s="1">
        <v>0</v>
      </c>
      <c r="AG37" s="1">
        <v>2</v>
      </c>
      <c r="AH37" s="1">
        <v>2</v>
      </c>
      <c r="AI37" s="1">
        <v>2</v>
      </c>
      <c r="AJ37" s="1" t="s">
        <v>171</v>
      </c>
      <c r="AK37" s="1" t="s">
        <v>108</v>
      </c>
      <c r="AL37" s="1" t="s">
        <v>109</v>
      </c>
      <c r="AM37" s="2">
        <v>44527.613726851851</v>
      </c>
      <c r="AN37" s="1" t="s">
        <v>110</v>
      </c>
      <c r="AO37" s="1">
        <f>IF(P37*E37&gt;0,P37/E37,0)</f>
        <v>1000</v>
      </c>
    </row>
    <row r="38" spans="1:41" hidden="1" x14ac:dyDescent="0.25">
      <c r="A38" s="1">
        <v>245</v>
      </c>
      <c r="B38" s="1" t="s">
        <v>66</v>
      </c>
      <c r="C38" s="1" t="s">
        <v>30</v>
      </c>
      <c r="D38" s="1">
        <v>50</v>
      </c>
      <c r="E38" s="1">
        <v>4</v>
      </c>
      <c r="F38" s="1" t="s">
        <v>56</v>
      </c>
      <c r="G38" s="1" t="s">
        <v>17</v>
      </c>
      <c r="H38" s="1">
        <v>1</v>
      </c>
      <c r="I38" s="1" t="s">
        <v>4</v>
      </c>
      <c r="J38" s="1" t="s">
        <v>10</v>
      </c>
      <c r="K38" s="1" t="s">
        <v>18</v>
      </c>
      <c r="L38" s="1"/>
      <c r="M38" s="1" t="s">
        <v>19</v>
      </c>
      <c r="N38" s="1"/>
      <c r="O38" s="1"/>
      <c r="P38" s="1">
        <v>2500</v>
      </c>
      <c r="Q38" s="1" t="s">
        <v>5</v>
      </c>
      <c r="R38" s="1"/>
      <c r="S38" s="1" t="s">
        <v>5</v>
      </c>
      <c r="T38" s="1" t="s">
        <v>6</v>
      </c>
      <c r="U38" s="1"/>
      <c r="V38" s="1" t="s">
        <v>5</v>
      </c>
      <c r="W38" s="1" t="s">
        <v>6</v>
      </c>
      <c r="X38" s="1"/>
      <c r="Y38" s="1" t="s">
        <v>6</v>
      </c>
      <c r="Z38" s="1"/>
      <c r="AA38" s="1" t="s">
        <v>25</v>
      </c>
      <c r="AB38" s="1" t="s">
        <v>6</v>
      </c>
      <c r="AC38" s="1" t="s">
        <v>32</v>
      </c>
      <c r="AD38" s="1">
        <v>3</v>
      </c>
      <c r="AE38" s="1">
        <v>2</v>
      </c>
      <c r="AF38" s="1">
        <v>2</v>
      </c>
      <c r="AG38" s="1">
        <v>2</v>
      </c>
      <c r="AH38" s="1">
        <v>2</v>
      </c>
      <c r="AI38" s="1">
        <v>2</v>
      </c>
      <c r="AJ38" s="1" t="s">
        <v>171</v>
      </c>
      <c r="AK38" s="1"/>
      <c r="AL38" s="1"/>
      <c r="AM38" s="2">
        <v>44528.3903587963</v>
      </c>
      <c r="AN38" s="1" t="s">
        <v>111</v>
      </c>
      <c r="AO38" s="1">
        <f>IF(P38*E38&gt;0,P38/E38,0)</f>
        <v>625</v>
      </c>
    </row>
    <row r="39" spans="1:41" hidden="1" x14ac:dyDescent="0.25">
      <c r="A39" s="1">
        <v>258</v>
      </c>
      <c r="B39" s="1" t="s">
        <v>66</v>
      </c>
      <c r="C39" s="1" t="s">
        <v>1</v>
      </c>
      <c r="D39" s="1">
        <v>70</v>
      </c>
      <c r="E39" s="1">
        <v>2</v>
      </c>
      <c r="F39" s="1" t="s">
        <v>2</v>
      </c>
      <c r="G39" s="1" t="s">
        <v>17</v>
      </c>
      <c r="H39" s="1">
        <v>1</v>
      </c>
      <c r="I39" s="1" t="s">
        <v>4</v>
      </c>
      <c r="J39" s="1"/>
      <c r="K39" s="1"/>
      <c r="L39" s="1" t="s">
        <v>27</v>
      </c>
      <c r="M39" s="1"/>
      <c r="N39" s="1"/>
      <c r="O39" s="1"/>
      <c r="P39" s="1">
        <v>1000</v>
      </c>
      <c r="Q39" s="1" t="s">
        <v>6</v>
      </c>
      <c r="R39" s="1" t="s">
        <v>58</v>
      </c>
      <c r="S39" s="1" t="s">
        <v>6</v>
      </c>
      <c r="T39" s="1" t="s">
        <v>6</v>
      </c>
      <c r="U39" s="1"/>
      <c r="V39" s="1" t="s">
        <v>6</v>
      </c>
      <c r="W39" s="1" t="s">
        <v>6</v>
      </c>
      <c r="X39" s="1"/>
      <c r="Y39" s="1" t="s">
        <v>6</v>
      </c>
      <c r="Z39" s="1"/>
      <c r="AA39" s="1" t="s">
        <v>14</v>
      </c>
      <c r="AB39" s="1" t="s">
        <v>6</v>
      </c>
      <c r="AC39" s="1" t="s">
        <v>32</v>
      </c>
      <c r="AD39" s="1">
        <v>2</v>
      </c>
      <c r="AE39" s="1">
        <v>0</v>
      </c>
      <c r="AF39" s="1">
        <v>0</v>
      </c>
      <c r="AG39" s="1">
        <v>1</v>
      </c>
      <c r="AH39" s="1">
        <v>1</v>
      </c>
      <c r="AI39" s="1">
        <v>0</v>
      </c>
      <c r="AJ39" s="1" t="s">
        <v>171</v>
      </c>
      <c r="AK39" s="1"/>
      <c r="AL39" s="1"/>
      <c r="AM39" s="2">
        <v>44529.745682870373</v>
      </c>
      <c r="AN39" s="3">
        <v>62211178126</v>
      </c>
      <c r="AO39" s="1">
        <f>IF(P39*E39&gt;0,P39/E39,0)</f>
        <v>500</v>
      </c>
    </row>
    <row r="40" spans="1:41" hidden="1" x14ac:dyDescent="0.25">
      <c r="A40" s="1">
        <v>262</v>
      </c>
      <c r="B40" s="1" t="s">
        <v>66</v>
      </c>
      <c r="C40" s="1" t="s">
        <v>1</v>
      </c>
      <c r="D40" s="1">
        <v>60</v>
      </c>
      <c r="E40" s="1">
        <v>2</v>
      </c>
      <c r="F40" s="1" t="s">
        <v>9</v>
      </c>
      <c r="G40" s="1" t="s">
        <v>3</v>
      </c>
      <c r="H40" s="1">
        <v>1</v>
      </c>
      <c r="I40" s="1"/>
      <c r="J40" s="1" t="s">
        <v>10</v>
      </c>
      <c r="K40" s="1"/>
      <c r="L40" s="1" t="s">
        <v>27</v>
      </c>
      <c r="M40" s="1"/>
      <c r="N40" s="1"/>
      <c r="O40" s="1"/>
      <c r="P40" s="1">
        <v>2000</v>
      </c>
      <c r="Q40" s="1" t="s">
        <v>5</v>
      </c>
      <c r="R40" s="1" t="s">
        <v>24</v>
      </c>
      <c r="S40" s="1" t="s">
        <v>6</v>
      </c>
      <c r="T40" s="1" t="s">
        <v>6</v>
      </c>
      <c r="U40" s="1"/>
      <c r="V40" s="1" t="s">
        <v>5</v>
      </c>
      <c r="W40" s="1" t="s">
        <v>6</v>
      </c>
      <c r="X40" s="1"/>
      <c r="Y40" s="1" t="s">
        <v>6</v>
      </c>
      <c r="Z40" s="1"/>
      <c r="AA40" s="1" t="s">
        <v>25</v>
      </c>
      <c r="AB40" s="1" t="s">
        <v>7</v>
      </c>
      <c r="AC40" s="1" t="s">
        <v>29</v>
      </c>
      <c r="AD40" s="1">
        <v>3</v>
      </c>
      <c r="AE40" s="1">
        <v>2</v>
      </c>
      <c r="AF40" s="1">
        <v>1</v>
      </c>
      <c r="AG40" s="1">
        <v>1</v>
      </c>
      <c r="AH40" s="1">
        <v>2</v>
      </c>
      <c r="AI40" s="1">
        <v>2</v>
      </c>
      <c r="AJ40" s="1" t="s">
        <v>171</v>
      </c>
      <c r="AK40" s="1"/>
      <c r="AL40" s="1"/>
      <c r="AM40" s="2">
        <v>44529.876215277778</v>
      </c>
      <c r="AN40" s="1" t="s">
        <v>112</v>
      </c>
      <c r="AO40" s="1">
        <f>IF(P40*E40&gt;0,P40/E40,0)</f>
        <v>1000</v>
      </c>
    </row>
    <row r="41" spans="1:41" hidden="1" x14ac:dyDescent="0.25">
      <c r="A41" s="1">
        <v>267</v>
      </c>
      <c r="B41" s="1" t="s">
        <v>66</v>
      </c>
      <c r="C41" s="1" t="s">
        <v>30</v>
      </c>
      <c r="D41" s="1">
        <v>55</v>
      </c>
      <c r="E41" s="1">
        <v>3</v>
      </c>
      <c r="F41" s="1" t="s">
        <v>16</v>
      </c>
      <c r="G41" s="1" t="s">
        <v>17</v>
      </c>
      <c r="H41" s="1">
        <v>1</v>
      </c>
      <c r="I41" s="1" t="s">
        <v>4</v>
      </c>
      <c r="J41" s="1" t="s">
        <v>10</v>
      </c>
      <c r="K41" s="1"/>
      <c r="L41" s="1"/>
      <c r="M41" s="1"/>
      <c r="N41" s="1"/>
      <c r="O41" s="1"/>
      <c r="P41" s="1">
        <v>2000</v>
      </c>
      <c r="Q41" s="1" t="s">
        <v>6</v>
      </c>
      <c r="R41" s="1" t="s">
        <v>11</v>
      </c>
      <c r="S41" s="1" t="s">
        <v>5</v>
      </c>
      <c r="T41" s="1" t="s">
        <v>5</v>
      </c>
      <c r="U41" s="1" t="s">
        <v>23</v>
      </c>
      <c r="V41" s="1" t="s">
        <v>5</v>
      </c>
      <c r="W41" s="1" t="s">
        <v>6</v>
      </c>
      <c r="X41" s="1"/>
      <c r="Y41" s="1" t="s">
        <v>6</v>
      </c>
      <c r="Z41" s="1"/>
      <c r="AA41" s="1" t="s">
        <v>14</v>
      </c>
      <c r="AB41" s="1" t="s">
        <v>20</v>
      </c>
      <c r="AC41" s="1" t="s">
        <v>32</v>
      </c>
      <c r="AD41" s="1">
        <v>2</v>
      </c>
      <c r="AE41" s="1">
        <v>1</v>
      </c>
      <c r="AF41" s="1">
        <v>0</v>
      </c>
      <c r="AG41" s="1">
        <v>1</v>
      </c>
      <c r="AH41" s="1">
        <v>2</v>
      </c>
      <c r="AI41" s="1">
        <v>1</v>
      </c>
      <c r="AJ41" s="1" t="s">
        <v>171</v>
      </c>
      <c r="AK41" s="1"/>
      <c r="AL41" s="1"/>
      <c r="AM41" s="2">
        <v>44530.424849537034</v>
      </c>
      <c r="AN41" s="1" t="s">
        <v>113</v>
      </c>
      <c r="AO41" s="1">
        <f>IF(P41*E41&gt;0,P41/E41,0)</f>
        <v>666.66666666666663</v>
      </c>
    </row>
    <row r="42" spans="1:41" hidden="1" x14ac:dyDescent="0.25">
      <c r="A42" s="1">
        <v>321</v>
      </c>
      <c r="B42" s="1" t="s">
        <v>66</v>
      </c>
      <c r="C42" s="1" t="s">
        <v>30</v>
      </c>
      <c r="D42" s="1">
        <v>70</v>
      </c>
      <c r="E42" s="1">
        <v>2</v>
      </c>
      <c r="F42" s="1" t="s">
        <v>9</v>
      </c>
      <c r="G42" s="1" t="s">
        <v>17</v>
      </c>
      <c r="H42" s="1">
        <v>2</v>
      </c>
      <c r="I42" s="1"/>
      <c r="J42" s="1"/>
      <c r="K42" s="1"/>
      <c r="L42" s="1" t="s">
        <v>27</v>
      </c>
      <c r="M42" s="1"/>
      <c r="N42" s="1" t="s">
        <v>51</v>
      </c>
      <c r="O42" s="1"/>
      <c r="P42" s="1">
        <v>4000</v>
      </c>
      <c r="Q42" s="1" t="s">
        <v>5</v>
      </c>
      <c r="R42" s="1"/>
      <c r="S42" s="1" t="s">
        <v>5</v>
      </c>
      <c r="T42" s="1" t="s">
        <v>6</v>
      </c>
      <c r="U42" s="1"/>
      <c r="V42" s="1" t="s">
        <v>5</v>
      </c>
      <c r="W42" s="1" t="s">
        <v>6</v>
      </c>
      <c r="X42" s="1"/>
      <c r="Y42" s="1" t="s">
        <v>6</v>
      </c>
      <c r="Z42" s="1"/>
      <c r="AA42" s="1"/>
      <c r="AB42" s="1" t="s">
        <v>24</v>
      </c>
      <c r="AC42" s="1" t="s">
        <v>29</v>
      </c>
      <c r="AD42" s="1">
        <v>3</v>
      </c>
      <c r="AE42" s="1">
        <v>1</v>
      </c>
      <c r="AF42" s="1">
        <v>0</v>
      </c>
      <c r="AG42" s="1">
        <v>3</v>
      </c>
      <c r="AH42" s="1">
        <v>3</v>
      </c>
      <c r="AI42" s="1">
        <v>3</v>
      </c>
      <c r="AJ42" s="1" t="s">
        <v>171</v>
      </c>
      <c r="AK42" s="1"/>
      <c r="AL42" s="1"/>
      <c r="AM42" s="2">
        <v>44532.748148148145</v>
      </c>
      <c r="AN42" s="1" t="s">
        <v>122</v>
      </c>
      <c r="AO42" s="1">
        <f>IF(P42*E42&gt;0,P42/E42,0)</f>
        <v>2000</v>
      </c>
    </row>
    <row r="43" spans="1:41" hidden="1" x14ac:dyDescent="0.25">
      <c r="A43" s="1">
        <v>389</v>
      </c>
      <c r="B43" s="1" t="s">
        <v>66</v>
      </c>
      <c r="C43" s="1" t="s">
        <v>30</v>
      </c>
      <c r="D43" s="1">
        <v>50</v>
      </c>
      <c r="E43" s="1">
        <v>3</v>
      </c>
      <c r="F43" s="1" t="s">
        <v>16</v>
      </c>
      <c r="G43" s="1" t="s">
        <v>17</v>
      </c>
      <c r="H43" s="1">
        <v>1</v>
      </c>
      <c r="I43" s="1"/>
      <c r="J43" s="1"/>
      <c r="K43" s="1" t="s">
        <v>18</v>
      </c>
      <c r="L43" s="1"/>
      <c r="M43" s="1"/>
      <c r="N43" s="1"/>
      <c r="O43" s="1"/>
      <c r="P43" s="1">
        <v>1500</v>
      </c>
      <c r="Q43" s="1" t="s">
        <v>5</v>
      </c>
      <c r="R43" s="1"/>
      <c r="S43" s="1" t="s">
        <v>6</v>
      </c>
      <c r="T43" s="1" t="s">
        <v>6</v>
      </c>
      <c r="U43" s="1"/>
      <c r="V43" s="1" t="s">
        <v>6</v>
      </c>
      <c r="W43" s="1" t="s">
        <v>6</v>
      </c>
      <c r="X43" s="1"/>
      <c r="Y43" s="1" t="s">
        <v>6</v>
      </c>
      <c r="Z43" s="1"/>
      <c r="AA43" s="1" t="s">
        <v>25</v>
      </c>
      <c r="AB43" s="1" t="s">
        <v>6</v>
      </c>
      <c r="AC43" s="1" t="s">
        <v>32</v>
      </c>
      <c r="AD43" s="1">
        <v>3</v>
      </c>
      <c r="AE43" s="1">
        <v>0</v>
      </c>
      <c r="AF43" s="1">
        <v>0</v>
      </c>
      <c r="AG43" s="1">
        <v>0</v>
      </c>
      <c r="AH43" s="1">
        <v>3</v>
      </c>
      <c r="AI43" s="1">
        <v>2</v>
      </c>
      <c r="AJ43" s="1" t="s">
        <v>171</v>
      </c>
      <c r="AK43" s="1"/>
      <c r="AL43" s="1"/>
      <c r="AM43" s="2">
        <v>44539.847361111111</v>
      </c>
      <c r="AN43" s="3">
        <v>178255187252</v>
      </c>
      <c r="AO43" s="1">
        <f>IF(P43*E43&gt;0,P43/E43,0)</f>
        <v>500</v>
      </c>
    </row>
    <row r="44" spans="1:41" hidden="1" x14ac:dyDescent="0.25">
      <c r="A44" s="1">
        <v>414</v>
      </c>
      <c r="B44" s="1" t="s">
        <v>66</v>
      </c>
      <c r="C44" s="1" t="s">
        <v>30</v>
      </c>
      <c r="D44" s="1">
        <v>65</v>
      </c>
      <c r="E44" s="1">
        <v>2</v>
      </c>
      <c r="F44" s="1" t="s">
        <v>26</v>
      </c>
      <c r="G44" s="1" t="s">
        <v>17</v>
      </c>
      <c r="H44" s="1">
        <v>1</v>
      </c>
      <c r="I44" s="1"/>
      <c r="J44" s="1" t="s">
        <v>10</v>
      </c>
      <c r="K44" s="1"/>
      <c r="L44" s="1" t="s">
        <v>27</v>
      </c>
      <c r="M44" s="1"/>
      <c r="N44" s="1"/>
      <c r="O44" s="1"/>
      <c r="P44" s="1">
        <v>2000</v>
      </c>
      <c r="Q44" s="1" t="s">
        <v>5</v>
      </c>
      <c r="R44" s="1"/>
      <c r="S44" s="1" t="s">
        <v>5</v>
      </c>
      <c r="T44" s="1" t="s">
        <v>6</v>
      </c>
      <c r="U44" s="1"/>
      <c r="V44" s="1" t="s">
        <v>5</v>
      </c>
      <c r="W44" s="1" t="s">
        <v>6</v>
      </c>
      <c r="X44" s="1"/>
      <c r="Y44" s="1" t="s">
        <v>6</v>
      </c>
      <c r="Z44" s="1"/>
      <c r="AA44" s="1" t="s">
        <v>25</v>
      </c>
      <c r="AB44" s="1" t="s">
        <v>7</v>
      </c>
      <c r="AC44" s="1" t="s">
        <v>29</v>
      </c>
      <c r="AD44" s="1">
        <v>1</v>
      </c>
      <c r="AE44" s="1">
        <v>1</v>
      </c>
      <c r="AF44" s="1">
        <v>0</v>
      </c>
      <c r="AG44" s="1">
        <v>1</v>
      </c>
      <c r="AH44" s="1">
        <v>1</v>
      </c>
      <c r="AI44" s="1">
        <v>1</v>
      </c>
      <c r="AJ44" s="1" t="s">
        <v>171</v>
      </c>
      <c r="AK44" s="1"/>
      <c r="AL44" s="1"/>
      <c r="AM44" s="2">
        <v>44545.735694444447</v>
      </c>
      <c r="AN44" s="1" t="s">
        <v>164</v>
      </c>
      <c r="AO44" s="1">
        <f>IF(P44*E44&gt;0,P44/E44,0)</f>
        <v>1000</v>
      </c>
    </row>
    <row r="45" spans="1:41" hidden="1" x14ac:dyDescent="0.25">
      <c r="A45" s="1">
        <v>532</v>
      </c>
      <c r="B45" s="1" t="s">
        <v>66</v>
      </c>
      <c r="C45" s="1" t="s">
        <v>30</v>
      </c>
      <c r="D45" s="1">
        <v>60</v>
      </c>
      <c r="E45" s="1"/>
      <c r="F45" s="1" t="s">
        <v>26</v>
      </c>
      <c r="G45" s="1" t="s">
        <v>17</v>
      </c>
      <c r="H45" s="1">
        <v>1</v>
      </c>
      <c r="I45" s="1"/>
      <c r="J45" s="1"/>
      <c r="K45" s="1"/>
      <c r="L45" s="1"/>
      <c r="M45" s="1"/>
      <c r="N45" s="1"/>
      <c r="O45" s="1"/>
      <c r="P45" s="1">
        <v>2500</v>
      </c>
      <c r="Q45" s="1" t="s">
        <v>5</v>
      </c>
      <c r="R45" s="1"/>
      <c r="S45" s="1" t="s">
        <v>5</v>
      </c>
      <c r="T45" s="1" t="s">
        <v>6</v>
      </c>
      <c r="U45" s="1" t="s">
        <v>29</v>
      </c>
      <c r="V45" s="1" t="s">
        <v>5</v>
      </c>
      <c r="W45" s="1" t="s">
        <v>6</v>
      </c>
      <c r="X45" s="1"/>
      <c r="Y45" s="1" t="s">
        <v>6</v>
      </c>
      <c r="Z45" s="1"/>
      <c r="AA45" s="1" t="s">
        <v>14</v>
      </c>
      <c r="AB45" s="1" t="s">
        <v>6</v>
      </c>
      <c r="AC45" s="1" t="s">
        <v>8</v>
      </c>
      <c r="AD45" s="1">
        <v>0</v>
      </c>
      <c r="AE45" s="1"/>
      <c r="AF45" s="1">
        <v>0</v>
      </c>
      <c r="AG45" s="1">
        <v>0</v>
      </c>
      <c r="AH45" s="1">
        <v>0</v>
      </c>
      <c r="AI45" s="1">
        <v>0</v>
      </c>
      <c r="AJ45" s="1" t="s">
        <v>196</v>
      </c>
      <c r="AK45" s="1"/>
      <c r="AL45" s="1"/>
      <c r="AM45" s="2">
        <v>44586.603784722225</v>
      </c>
      <c r="AN45" s="1" t="s">
        <v>197</v>
      </c>
      <c r="AO45" s="1">
        <f>IF(P45*E45&gt;0,P45/E45,0)</f>
        <v>0</v>
      </c>
    </row>
    <row r="46" spans="1:41" hidden="1" x14ac:dyDescent="0.25">
      <c r="A46" s="1">
        <v>536</v>
      </c>
      <c r="B46" s="1" t="s">
        <v>66</v>
      </c>
      <c r="C46" s="1" t="s">
        <v>1</v>
      </c>
      <c r="D46" s="1">
        <v>80</v>
      </c>
      <c r="E46" s="1">
        <v>1</v>
      </c>
      <c r="F46" s="1" t="s">
        <v>26</v>
      </c>
      <c r="G46" s="1" t="s">
        <v>17</v>
      </c>
      <c r="H46" s="1">
        <v>1</v>
      </c>
      <c r="I46" s="1"/>
      <c r="J46" s="1"/>
      <c r="K46" s="1"/>
      <c r="L46" s="1" t="s">
        <v>27</v>
      </c>
      <c r="M46" s="1"/>
      <c r="N46" s="1"/>
      <c r="O46" s="1"/>
      <c r="P46" s="1">
        <v>1000</v>
      </c>
      <c r="Q46" s="1" t="s">
        <v>5</v>
      </c>
      <c r="R46" s="1"/>
      <c r="S46" s="1" t="s">
        <v>6</v>
      </c>
      <c r="T46" s="1"/>
      <c r="U46" s="1"/>
      <c r="V46" s="1" t="s">
        <v>5</v>
      </c>
      <c r="W46" s="1" t="s">
        <v>6</v>
      </c>
      <c r="X46" s="1"/>
      <c r="Y46" s="1" t="s">
        <v>6</v>
      </c>
      <c r="Z46" s="1"/>
      <c r="AA46" s="1"/>
      <c r="AB46" s="1" t="s">
        <v>24</v>
      </c>
      <c r="AC46" s="1" t="s">
        <v>32</v>
      </c>
      <c r="AD46" s="1">
        <v>2</v>
      </c>
      <c r="AE46" s="1"/>
      <c r="AF46" s="1">
        <v>0</v>
      </c>
      <c r="AG46" s="1">
        <v>1</v>
      </c>
      <c r="AH46" s="1">
        <v>1</v>
      </c>
      <c r="AI46" s="1">
        <v>1</v>
      </c>
      <c r="AJ46" s="1" t="s">
        <v>196</v>
      </c>
      <c r="AK46" s="1"/>
      <c r="AL46" s="1"/>
      <c r="AM46" s="2">
        <v>44586.606678240743</v>
      </c>
      <c r="AN46" s="1" t="s">
        <v>197</v>
      </c>
      <c r="AO46" s="1">
        <f>IF(P46*E46&gt;0,P46/E46,0)</f>
        <v>1000</v>
      </c>
    </row>
    <row r="47" spans="1:41" hidden="1" x14ac:dyDescent="0.25">
      <c r="A47" s="1">
        <v>539</v>
      </c>
      <c r="B47" s="1" t="s">
        <v>66</v>
      </c>
      <c r="C47" s="1" t="s">
        <v>1</v>
      </c>
      <c r="D47" s="1">
        <v>65</v>
      </c>
      <c r="E47" s="1">
        <v>2</v>
      </c>
      <c r="F47" s="1" t="s">
        <v>9</v>
      </c>
      <c r="G47" s="1" t="s">
        <v>17</v>
      </c>
      <c r="H47" s="1">
        <v>2</v>
      </c>
      <c r="I47" s="1"/>
      <c r="J47" s="1"/>
      <c r="K47" s="1"/>
      <c r="L47" s="1" t="s">
        <v>27</v>
      </c>
      <c r="M47" s="1"/>
      <c r="N47" s="1"/>
      <c r="O47" s="1"/>
      <c r="P47" s="1">
        <v>3500</v>
      </c>
      <c r="Q47" s="1" t="s">
        <v>5</v>
      </c>
      <c r="R47" s="1"/>
      <c r="S47" s="1" t="s">
        <v>5</v>
      </c>
      <c r="T47" s="1" t="s">
        <v>6</v>
      </c>
      <c r="U47" s="1"/>
      <c r="V47" s="1" t="s">
        <v>5</v>
      </c>
      <c r="W47" s="1" t="s">
        <v>6</v>
      </c>
      <c r="X47" s="1"/>
      <c r="Y47" s="1" t="s">
        <v>6</v>
      </c>
      <c r="Z47" s="1"/>
      <c r="AA47" s="1"/>
      <c r="AB47" s="1" t="s">
        <v>15</v>
      </c>
      <c r="AC47" s="1" t="s">
        <v>8</v>
      </c>
      <c r="AD47" s="1">
        <v>1</v>
      </c>
      <c r="AE47" s="1"/>
      <c r="AF47" s="1">
        <v>0</v>
      </c>
      <c r="AG47" s="1">
        <v>1</v>
      </c>
      <c r="AH47" s="1">
        <v>1</v>
      </c>
      <c r="AI47" s="1">
        <v>1</v>
      </c>
      <c r="AJ47" s="1" t="s">
        <v>196</v>
      </c>
      <c r="AK47" s="1"/>
      <c r="AL47" s="1"/>
      <c r="AM47" s="2">
        <v>44586.608738425923</v>
      </c>
      <c r="AN47" s="1" t="s">
        <v>197</v>
      </c>
      <c r="AO47" s="1">
        <f>IF(P47*E47&gt;0,P47/E47,0)</f>
        <v>1750</v>
      </c>
    </row>
    <row r="48" spans="1:41" hidden="1" x14ac:dyDescent="0.25">
      <c r="A48" s="1">
        <v>540</v>
      </c>
      <c r="B48" s="1" t="s">
        <v>66</v>
      </c>
      <c r="C48" s="1" t="s">
        <v>30</v>
      </c>
      <c r="D48" s="1">
        <v>70</v>
      </c>
      <c r="E48" s="1">
        <v>2</v>
      </c>
      <c r="F48" s="1" t="s">
        <v>9</v>
      </c>
      <c r="G48" s="1" t="s">
        <v>17</v>
      </c>
      <c r="H48" s="1">
        <v>2</v>
      </c>
      <c r="I48" s="1"/>
      <c r="J48" s="1"/>
      <c r="K48" s="1"/>
      <c r="L48" s="1" t="s">
        <v>27</v>
      </c>
      <c r="M48" s="1"/>
      <c r="N48" s="1"/>
      <c r="O48" s="1"/>
      <c r="P48" s="1">
        <v>3500</v>
      </c>
      <c r="Q48" s="1" t="s">
        <v>5</v>
      </c>
      <c r="R48" s="1"/>
      <c r="S48" s="1" t="s">
        <v>5</v>
      </c>
      <c r="T48" s="1" t="s">
        <v>6</v>
      </c>
      <c r="U48" s="1"/>
      <c r="V48" s="1" t="s">
        <v>5</v>
      </c>
      <c r="W48" s="1" t="s">
        <v>6</v>
      </c>
      <c r="X48" s="1"/>
      <c r="Y48" s="1" t="s">
        <v>6</v>
      </c>
      <c r="Z48" s="1"/>
      <c r="AA48" s="1"/>
      <c r="AB48" s="1" t="s">
        <v>15</v>
      </c>
      <c r="AC48" s="1" t="s">
        <v>8</v>
      </c>
      <c r="AD48" s="1">
        <v>1</v>
      </c>
      <c r="AE48" s="1">
        <v>1</v>
      </c>
      <c r="AF48" s="1">
        <v>0</v>
      </c>
      <c r="AG48" s="1">
        <v>1</v>
      </c>
      <c r="AH48" s="1">
        <v>1</v>
      </c>
      <c r="AI48" s="1">
        <v>1</v>
      </c>
      <c r="AJ48" s="1" t="s">
        <v>196</v>
      </c>
      <c r="AK48" s="1"/>
      <c r="AL48" s="1"/>
      <c r="AM48" s="2">
        <v>44586.610590277778</v>
      </c>
      <c r="AN48" s="1" t="s">
        <v>197</v>
      </c>
      <c r="AO48" s="1">
        <f>IF(P48*E48&gt;0,P48/E48,0)</f>
        <v>1750</v>
      </c>
    </row>
    <row r="49" spans="1:41" hidden="1" x14ac:dyDescent="0.25">
      <c r="A49" s="1">
        <v>542</v>
      </c>
      <c r="B49" s="1" t="s">
        <v>66</v>
      </c>
      <c r="C49" s="1" t="s">
        <v>30</v>
      </c>
      <c r="D49" s="1">
        <v>85</v>
      </c>
      <c r="E49" s="1">
        <v>1</v>
      </c>
      <c r="F49" s="1" t="s">
        <v>26</v>
      </c>
      <c r="G49" s="1" t="s">
        <v>3</v>
      </c>
      <c r="H49" s="1"/>
      <c r="I49" s="1"/>
      <c r="J49" s="1"/>
      <c r="K49" s="1"/>
      <c r="L49" s="1" t="s">
        <v>27</v>
      </c>
      <c r="M49" s="1"/>
      <c r="N49" s="1"/>
      <c r="O49" s="1"/>
      <c r="P49" s="1">
        <v>1500</v>
      </c>
      <c r="Q49" s="1" t="s">
        <v>5</v>
      </c>
      <c r="R49" s="1"/>
      <c r="S49" s="1" t="s">
        <v>5</v>
      </c>
      <c r="T49" s="1" t="s">
        <v>6</v>
      </c>
      <c r="U49" s="1"/>
      <c r="V49" s="1" t="s">
        <v>5</v>
      </c>
      <c r="W49" s="1" t="s">
        <v>6</v>
      </c>
      <c r="X49" s="1"/>
      <c r="Y49" s="1" t="s">
        <v>6</v>
      </c>
      <c r="Z49" s="1"/>
      <c r="AA49" s="1"/>
      <c r="AB49" s="1" t="s">
        <v>15</v>
      </c>
      <c r="AC49" s="1" t="s">
        <v>8</v>
      </c>
      <c r="AD49" s="1">
        <v>1</v>
      </c>
      <c r="AE49" s="1">
        <v>0</v>
      </c>
      <c r="AF49" s="1">
        <v>0</v>
      </c>
      <c r="AG49" s="1"/>
      <c r="AH49" s="1">
        <v>1</v>
      </c>
      <c r="AI49" s="1">
        <v>1</v>
      </c>
      <c r="AJ49" s="1" t="s">
        <v>196</v>
      </c>
      <c r="AK49" s="1"/>
      <c r="AL49" s="1"/>
      <c r="AM49" s="2">
        <v>44586.612592592595</v>
      </c>
      <c r="AN49" s="1" t="s">
        <v>197</v>
      </c>
      <c r="AO49" s="1">
        <f>IF(P49*E49&gt;0,P49/E49,0)</f>
        <v>1500</v>
      </c>
    </row>
    <row r="50" spans="1:41" hidden="1" x14ac:dyDescent="0.25">
      <c r="A50" s="1">
        <v>543</v>
      </c>
      <c r="B50" s="1" t="s">
        <v>66</v>
      </c>
      <c r="C50" s="1" t="s">
        <v>1</v>
      </c>
      <c r="D50" s="1">
        <v>80</v>
      </c>
      <c r="E50" s="1">
        <v>2</v>
      </c>
      <c r="F50" s="1" t="s">
        <v>9</v>
      </c>
      <c r="G50" s="1" t="s">
        <v>17</v>
      </c>
      <c r="H50" s="1">
        <v>2</v>
      </c>
      <c r="I50" s="1"/>
      <c r="J50" s="1"/>
      <c r="K50" s="1"/>
      <c r="L50" s="1" t="s">
        <v>27</v>
      </c>
      <c r="M50" s="1"/>
      <c r="N50" s="1"/>
      <c r="O50" s="1"/>
      <c r="P50" s="1">
        <v>2500</v>
      </c>
      <c r="Q50" s="1" t="s">
        <v>5</v>
      </c>
      <c r="R50" s="1"/>
      <c r="S50" s="1" t="s">
        <v>5</v>
      </c>
      <c r="T50" s="1" t="s">
        <v>6</v>
      </c>
      <c r="U50" s="1"/>
      <c r="V50" s="1"/>
      <c r="W50" s="1" t="s">
        <v>6</v>
      </c>
      <c r="X50" s="1"/>
      <c r="Y50" s="1" t="s">
        <v>6</v>
      </c>
      <c r="Z50" s="1"/>
      <c r="AA50" s="1"/>
      <c r="AB50" s="1" t="s">
        <v>20</v>
      </c>
      <c r="AC50" s="1" t="s">
        <v>29</v>
      </c>
      <c r="AD50" s="1">
        <v>0</v>
      </c>
      <c r="AE50" s="1">
        <v>0</v>
      </c>
      <c r="AF50" s="1">
        <v>0</v>
      </c>
      <c r="AG50" s="1">
        <v>0</v>
      </c>
      <c r="AH50" s="1">
        <v>1</v>
      </c>
      <c r="AI50" s="1">
        <v>1</v>
      </c>
      <c r="AJ50" s="1" t="s">
        <v>196</v>
      </c>
      <c r="AK50" s="1"/>
      <c r="AL50" s="1"/>
      <c r="AM50" s="2">
        <v>44586.614421296297</v>
      </c>
      <c r="AN50" s="1" t="s">
        <v>197</v>
      </c>
      <c r="AO50" s="1">
        <f>IF(P50*E50&gt;0,P50/E50,0)</f>
        <v>1250</v>
      </c>
    </row>
    <row r="51" spans="1:41" hidden="1" x14ac:dyDescent="0.25">
      <c r="A51" s="1">
        <v>545</v>
      </c>
      <c r="B51" s="1" t="s">
        <v>66</v>
      </c>
      <c r="C51" s="1" t="s">
        <v>1</v>
      </c>
      <c r="D51" s="1">
        <v>55</v>
      </c>
      <c r="E51" s="1">
        <v>2</v>
      </c>
      <c r="F51" s="1" t="s">
        <v>9</v>
      </c>
      <c r="G51" s="1" t="s">
        <v>17</v>
      </c>
      <c r="H51" s="1"/>
      <c r="I51" s="1" t="s">
        <v>4</v>
      </c>
      <c r="J51" s="1"/>
      <c r="K51" s="1"/>
      <c r="L51" s="1" t="s">
        <v>27</v>
      </c>
      <c r="M51" s="1"/>
      <c r="N51" s="1"/>
      <c r="O51" s="1"/>
      <c r="P51" s="1">
        <v>4000</v>
      </c>
      <c r="Q51" s="1" t="s">
        <v>5</v>
      </c>
      <c r="R51" s="1"/>
      <c r="S51" s="1" t="s">
        <v>5</v>
      </c>
      <c r="T51" s="1" t="s">
        <v>6</v>
      </c>
      <c r="U51" s="1"/>
      <c r="V51" s="1" t="s">
        <v>5</v>
      </c>
      <c r="W51" s="1" t="s">
        <v>6</v>
      </c>
      <c r="X51" s="1"/>
      <c r="Y51" s="1" t="s">
        <v>6</v>
      </c>
      <c r="Z51" s="1"/>
      <c r="AA51" s="1"/>
      <c r="AB51" s="1" t="s">
        <v>20</v>
      </c>
      <c r="AC51" s="1" t="s">
        <v>29</v>
      </c>
      <c r="AD51" s="1">
        <v>2</v>
      </c>
      <c r="AE51" s="1">
        <v>0</v>
      </c>
      <c r="AF51" s="1">
        <v>0</v>
      </c>
      <c r="AG51" s="1">
        <v>1</v>
      </c>
      <c r="AH51" s="1">
        <v>2</v>
      </c>
      <c r="AI51" s="1">
        <v>1</v>
      </c>
      <c r="AJ51" s="1" t="s">
        <v>196</v>
      </c>
      <c r="AK51" s="1"/>
      <c r="AL51" s="1"/>
      <c r="AM51" s="2">
        <v>44586.616724537038</v>
      </c>
      <c r="AN51" s="1" t="s">
        <v>197</v>
      </c>
      <c r="AO51" s="1">
        <f>IF(P51*E51&gt;0,P51/E51,0)</f>
        <v>2000</v>
      </c>
    </row>
    <row r="52" spans="1:41" hidden="1" x14ac:dyDescent="0.25">
      <c r="A52" s="1">
        <v>547</v>
      </c>
      <c r="B52" s="1" t="s">
        <v>66</v>
      </c>
      <c r="C52" s="1" t="s">
        <v>1</v>
      </c>
      <c r="D52" s="1">
        <v>65</v>
      </c>
      <c r="E52" s="1">
        <v>2</v>
      </c>
      <c r="F52" s="1" t="s">
        <v>9</v>
      </c>
      <c r="G52" s="1" t="s">
        <v>17</v>
      </c>
      <c r="H52" s="1">
        <v>2</v>
      </c>
      <c r="I52" s="1"/>
      <c r="J52" s="1"/>
      <c r="K52" s="1"/>
      <c r="L52" s="1" t="s">
        <v>27</v>
      </c>
      <c r="M52" s="1"/>
      <c r="N52" s="1"/>
      <c r="O52" s="1"/>
      <c r="P52" s="1">
        <v>2500</v>
      </c>
      <c r="Q52" s="1" t="s">
        <v>5</v>
      </c>
      <c r="R52" s="1"/>
      <c r="S52" s="1" t="s">
        <v>5</v>
      </c>
      <c r="T52" s="1" t="s">
        <v>6</v>
      </c>
      <c r="U52" s="1"/>
      <c r="V52" s="1"/>
      <c r="W52" s="1" t="s">
        <v>6</v>
      </c>
      <c r="X52" s="1"/>
      <c r="Y52" s="1" t="s">
        <v>6</v>
      </c>
      <c r="Z52" s="1"/>
      <c r="AA52" s="1"/>
      <c r="AB52" s="1" t="s">
        <v>20</v>
      </c>
      <c r="AC52" s="1" t="s">
        <v>29</v>
      </c>
      <c r="AD52" s="1">
        <v>2</v>
      </c>
      <c r="AE52" s="1">
        <v>2</v>
      </c>
      <c r="AF52" s="1">
        <v>2</v>
      </c>
      <c r="AG52" s="1">
        <v>2</v>
      </c>
      <c r="AH52" s="1">
        <v>2</v>
      </c>
      <c r="AI52" s="1">
        <v>2</v>
      </c>
      <c r="AJ52" s="1" t="s">
        <v>196</v>
      </c>
      <c r="AK52" s="1"/>
      <c r="AL52" s="1"/>
      <c r="AM52" s="2">
        <v>44586.618692129632</v>
      </c>
      <c r="AN52" s="1" t="s">
        <v>197</v>
      </c>
      <c r="AO52" s="1">
        <f>IF(P52*E52&gt;0,P52/E52,0)</f>
        <v>1250</v>
      </c>
    </row>
    <row r="53" spans="1:41" hidden="1" x14ac:dyDescent="0.25">
      <c r="A53" s="1">
        <v>548</v>
      </c>
      <c r="B53" s="1" t="s">
        <v>66</v>
      </c>
      <c r="C53" s="1" t="s">
        <v>30</v>
      </c>
      <c r="D53" s="1">
        <v>65</v>
      </c>
      <c r="E53" s="1">
        <v>2</v>
      </c>
      <c r="F53" s="1" t="s">
        <v>9</v>
      </c>
      <c r="G53" s="1" t="s">
        <v>17</v>
      </c>
      <c r="H53" s="1">
        <v>2</v>
      </c>
      <c r="I53" s="1"/>
      <c r="J53" s="1"/>
      <c r="K53" s="1"/>
      <c r="L53" s="1" t="s">
        <v>27</v>
      </c>
      <c r="M53" s="1"/>
      <c r="N53" s="1"/>
      <c r="O53" s="1"/>
      <c r="P53" s="1">
        <v>2500</v>
      </c>
      <c r="Q53" s="1" t="s">
        <v>5</v>
      </c>
      <c r="R53" s="1"/>
      <c r="S53" s="1" t="s">
        <v>5</v>
      </c>
      <c r="T53" s="1" t="s">
        <v>6</v>
      </c>
      <c r="U53" s="1"/>
      <c r="V53" s="1" t="s">
        <v>5</v>
      </c>
      <c r="W53" s="1" t="s">
        <v>6</v>
      </c>
      <c r="X53" s="1"/>
      <c r="Y53" s="1" t="s">
        <v>6</v>
      </c>
      <c r="Z53" s="1"/>
      <c r="AA53" s="1"/>
      <c r="AB53" s="1" t="s">
        <v>20</v>
      </c>
      <c r="AC53" s="1" t="s">
        <v>29</v>
      </c>
      <c r="AD53" s="1">
        <v>2</v>
      </c>
      <c r="AE53" s="1">
        <v>2</v>
      </c>
      <c r="AF53" s="1">
        <v>2</v>
      </c>
      <c r="AG53" s="1">
        <v>2</v>
      </c>
      <c r="AH53" s="1">
        <v>2</v>
      </c>
      <c r="AI53" s="1">
        <v>2</v>
      </c>
      <c r="AJ53" s="1" t="s">
        <v>196</v>
      </c>
      <c r="AK53" s="1"/>
      <c r="AL53" s="1"/>
      <c r="AM53" s="2">
        <v>44586.620381944442</v>
      </c>
      <c r="AN53" s="1" t="s">
        <v>197</v>
      </c>
      <c r="AO53" s="1">
        <f>IF(P53*E53&gt;0,P53/E53,0)</f>
        <v>1250</v>
      </c>
    </row>
    <row r="54" spans="1:41" hidden="1" x14ac:dyDescent="0.25">
      <c r="A54" s="1">
        <v>550</v>
      </c>
      <c r="B54" s="1" t="s">
        <v>66</v>
      </c>
      <c r="C54" s="1" t="s">
        <v>30</v>
      </c>
      <c r="D54" s="1">
        <v>70</v>
      </c>
      <c r="E54" s="1">
        <v>2</v>
      </c>
      <c r="F54" s="1" t="s">
        <v>9</v>
      </c>
      <c r="G54" s="1" t="s">
        <v>17</v>
      </c>
      <c r="H54" s="1">
        <v>2</v>
      </c>
      <c r="I54" s="1"/>
      <c r="J54" s="1"/>
      <c r="K54" s="1"/>
      <c r="L54" s="1" t="s">
        <v>27</v>
      </c>
      <c r="M54" s="1"/>
      <c r="N54" s="1"/>
      <c r="O54" s="1"/>
      <c r="P54" s="1">
        <v>3000</v>
      </c>
      <c r="Q54" s="1" t="s">
        <v>5</v>
      </c>
      <c r="R54" s="1"/>
      <c r="S54" s="1" t="s">
        <v>5</v>
      </c>
      <c r="T54" s="1" t="s">
        <v>6</v>
      </c>
      <c r="U54" s="1"/>
      <c r="V54" s="1" t="s">
        <v>5</v>
      </c>
      <c r="W54" s="1" t="s">
        <v>6</v>
      </c>
      <c r="X54" s="1"/>
      <c r="Y54" s="1" t="s">
        <v>6</v>
      </c>
      <c r="Z54" s="1"/>
      <c r="AA54" s="1"/>
      <c r="AB54" s="1" t="s">
        <v>6</v>
      </c>
      <c r="AC54" s="1" t="s">
        <v>32</v>
      </c>
      <c r="AD54" s="1">
        <v>1</v>
      </c>
      <c r="AE54" s="1"/>
      <c r="AF54" s="1">
        <v>0</v>
      </c>
      <c r="AG54" s="1">
        <v>0</v>
      </c>
      <c r="AH54" s="1">
        <v>0</v>
      </c>
      <c r="AI54" s="1">
        <v>0</v>
      </c>
      <c r="AJ54" s="1" t="s">
        <v>196</v>
      </c>
      <c r="AK54" s="1"/>
      <c r="AL54" s="1"/>
      <c r="AM54" s="2">
        <v>44586.622291666667</v>
      </c>
      <c r="AN54" s="1" t="s">
        <v>197</v>
      </c>
      <c r="AO54" s="1">
        <f>IF(P54*E54&gt;0,P54/E54,0)</f>
        <v>1500</v>
      </c>
    </row>
    <row r="55" spans="1:41" hidden="1" x14ac:dyDescent="0.25">
      <c r="A55" s="1">
        <v>551</v>
      </c>
      <c r="B55" s="1" t="s">
        <v>66</v>
      </c>
      <c r="C55" s="1" t="s">
        <v>1</v>
      </c>
      <c r="D55" s="1">
        <v>75</v>
      </c>
      <c r="E55" s="1">
        <v>2</v>
      </c>
      <c r="F55" s="1" t="s">
        <v>9</v>
      </c>
      <c r="G55" s="1" t="s">
        <v>17</v>
      </c>
      <c r="H55" s="1"/>
      <c r="I55" s="1"/>
      <c r="J55" s="1"/>
      <c r="K55" s="1"/>
      <c r="L55" s="1" t="s">
        <v>27</v>
      </c>
      <c r="M55" s="1"/>
      <c r="N55" s="1"/>
      <c r="O55" s="1"/>
      <c r="P55" s="1">
        <v>3000</v>
      </c>
      <c r="Q55" s="1" t="s">
        <v>5</v>
      </c>
      <c r="R55" s="1"/>
      <c r="S55" s="1" t="s">
        <v>5</v>
      </c>
      <c r="T55" s="1" t="s">
        <v>6</v>
      </c>
      <c r="U55" s="1"/>
      <c r="V55" s="1" t="s">
        <v>5</v>
      </c>
      <c r="W55" s="1" t="s">
        <v>6</v>
      </c>
      <c r="X55" s="1"/>
      <c r="Y55" s="1" t="s">
        <v>6</v>
      </c>
      <c r="Z55" s="1"/>
      <c r="AA55" s="1"/>
      <c r="AB55" s="1" t="s">
        <v>6</v>
      </c>
      <c r="AC55" s="1" t="s">
        <v>32</v>
      </c>
      <c r="AD55" s="1">
        <v>1</v>
      </c>
      <c r="AE55" s="1"/>
      <c r="AF55" s="1">
        <v>0</v>
      </c>
      <c r="AG55" s="1">
        <v>0</v>
      </c>
      <c r="AH55" s="1">
        <v>0</v>
      </c>
      <c r="AI55" s="1">
        <v>0</v>
      </c>
      <c r="AJ55" s="1" t="s">
        <v>196</v>
      </c>
      <c r="AK55" s="1"/>
      <c r="AL55" s="1"/>
      <c r="AM55" s="2">
        <v>44586.623807870368</v>
      </c>
      <c r="AN55" s="1" t="s">
        <v>197</v>
      </c>
      <c r="AO55" s="1">
        <f>IF(P55*E55&gt;0,P55/E55,0)</f>
        <v>1500</v>
      </c>
    </row>
    <row r="56" spans="1:41" hidden="1" x14ac:dyDescent="0.25">
      <c r="A56" s="1">
        <v>553</v>
      </c>
      <c r="B56" s="1" t="s">
        <v>66</v>
      </c>
      <c r="C56" s="1" t="s">
        <v>1</v>
      </c>
      <c r="D56" s="1">
        <v>75</v>
      </c>
      <c r="E56" s="1">
        <v>2</v>
      </c>
      <c r="F56" s="1" t="s">
        <v>9</v>
      </c>
      <c r="G56" s="1" t="s">
        <v>17</v>
      </c>
      <c r="H56" s="1">
        <v>2</v>
      </c>
      <c r="I56" s="1"/>
      <c r="J56" s="1"/>
      <c r="K56" s="1"/>
      <c r="L56" s="1" t="s">
        <v>27</v>
      </c>
      <c r="M56" s="1"/>
      <c r="N56" s="1"/>
      <c r="O56" s="1"/>
      <c r="P56" s="1">
        <v>3000</v>
      </c>
      <c r="Q56" s="1" t="s">
        <v>5</v>
      </c>
      <c r="R56" s="1"/>
      <c r="S56" s="1" t="s">
        <v>5</v>
      </c>
      <c r="T56" s="1" t="s">
        <v>6</v>
      </c>
      <c r="U56" s="1"/>
      <c r="V56" s="1" t="s">
        <v>5</v>
      </c>
      <c r="W56" s="1"/>
      <c r="X56" s="1"/>
      <c r="Y56" s="1" t="s">
        <v>6</v>
      </c>
      <c r="Z56" s="1"/>
      <c r="AA56" s="1" t="s">
        <v>14</v>
      </c>
      <c r="AB56" s="1" t="s">
        <v>20</v>
      </c>
      <c r="AC56" s="1" t="s">
        <v>21</v>
      </c>
      <c r="AD56" s="1">
        <v>1</v>
      </c>
      <c r="AE56" s="1"/>
      <c r="AF56" s="1">
        <v>1</v>
      </c>
      <c r="AG56" s="1">
        <v>1</v>
      </c>
      <c r="AH56" s="1">
        <v>1</v>
      </c>
      <c r="AI56" s="1">
        <v>1</v>
      </c>
      <c r="AJ56" s="1" t="s">
        <v>196</v>
      </c>
      <c r="AK56" s="1"/>
      <c r="AL56" s="1"/>
      <c r="AM56" s="2">
        <v>44586.625567129631</v>
      </c>
      <c r="AN56" s="1" t="s">
        <v>197</v>
      </c>
      <c r="AO56" s="1">
        <f>IF(P56*E56&gt;0,P56/E56,0)</f>
        <v>1500</v>
      </c>
    </row>
    <row r="57" spans="1:41" hidden="1" x14ac:dyDescent="0.25">
      <c r="A57" s="1">
        <v>556</v>
      </c>
      <c r="B57" s="1" t="s">
        <v>66</v>
      </c>
      <c r="C57" s="1" t="s">
        <v>30</v>
      </c>
      <c r="D57" s="1">
        <v>75</v>
      </c>
      <c r="E57" s="1">
        <v>2</v>
      </c>
      <c r="F57" s="1" t="s">
        <v>9</v>
      </c>
      <c r="G57" s="1" t="s">
        <v>17</v>
      </c>
      <c r="H57" s="1">
        <v>2</v>
      </c>
      <c r="I57" s="1"/>
      <c r="J57" s="1"/>
      <c r="K57" s="1"/>
      <c r="L57" s="1" t="s">
        <v>27</v>
      </c>
      <c r="M57" s="1"/>
      <c r="N57" s="1"/>
      <c r="O57" s="1"/>
      <c r="P57" s="1">
        <v>3000</v>
      </c>
      <c r="Q57" s="1" t="s">
        <v>5</v>
      </c>
      <c r="R57" s="1"/>
      <c r="S57" s="1" t="s">
        <v>5</v>
      </c>
      <c r="T57" s="1" t="s">
        <v>6</v>
      </c>
      <c r="U57" s="1" t="s">
        <v>23</v>
      </c>
      <c r="V57" s="1" t="s">
        <v>5</v>
      </c>
      <c r="W57" s="1" t="s">
        <v>6</v>
      </c>
      <c r="X57" s="1"/>
      <c r="Y57" s="1" t="s">
        <v>6</v>
      </c>
      <c r="Z57" s="1"/>
      <c r="AA57" s="1" t="s">
        <v>14</v>
      </c>
      <c r="AB57" s="1" t="s">
        <v>20</v>
      </c>
      <c r="AC57" s="1" t="s">
        <v>21</v>
      </c>
      <c r="AD57" s="1">
        <v>1</v>
      </c>
      <c r="AE57" s="1"/>
      <c r="AF57" s="1">
        <v>0</v>
      </c>
      <c r="AG57" s="1">
        <v>0</v>
      </c>
      <c r="AH57" s="1">
        <v>1</v>
      </c>
      <c r="AI57" s="1">
        <v>1</v>
      </c>
      <c r="AJ57" s="1" t="s">
        <v>196</v>
      </c>
      <c r="AK57" s="1"/>
      <c r="AL57" s="1"/>
      <c r="AM57" s="2">
        <v>44586.627500000002</v>
      </c>
      <c r="AN57" s="1" t="s">
        <v>197</v>
      </c>
      <c r="AO57" s="1">
        <f>IF(P57*E57&gt;0,P57/E57,0)</f>
        <v>1500</v>
      </c>
    </row>
    <row r="58" spans="1:41" hidden="1" x14ac:dyDescent="0.25">
      <c r="A58" s="1">
        <v>558</v>
      </c>
      <c r="B58" s="1" t="s">
        <v>66</v>
      </c>
      <c r="C58" s="1" t="s">
        <v>1</v>
      </c>
      <c r="D58" s="1">
        <v>65</v>
      </c>
      <c r="E58" s="1"/>
      <c r="F58" s="1" t="s">
        <v>26</v>
      </c>
      <c r="G58" s="1" t="s">
        <v>17</v>
      </c>
      <c r="H58" s="1"/>
      <c r="I58" s="1"/>
      <c r="J58" s="1"/>
      <c r="K58" s="1"/>
      <c r="L58" s="1" t="s">
        <v>27</v>
      </c>
      <c r="M58" s="1"/>
      <c r="N58" s="1"/>
      <c r="O58" s="1"/>
      <c r="P58" s="1">
        <v>1000</v>
      </c>
      <c r="Q58" s="1" t="s">
        <v>6</v>
      </c>
      <c r="R58" s="1" t="s">
        <v>58</v>
      </c>
      <c r="S58" s="1" t="s">
        <v>6</v>
      </c>
      <c r="T58" s="1" t="s">
        <v>6</v>
      </c>
      <c r="U58" s="1"/>
      <c r="V58" s="1"/>
      <c r="W58" s="1" t="s">
        <v>6</v>
      </c>
      <c r="X58" s="1"/>
      <c r="Y58" s="1"/>
      <c r="Z58" s="1"/>
      <c r="AA58" s="1" t="s">
        <v>25</v>
      </c>
      <c r="AB58" s="1" t="s">
        <v>6</v>
      </c>
      <c r="AC58" s="1" t="s">
        <v>29</v>
      </c>
      <c r="AD58" s="1">
        <v>1</v>
      </c>
      <c r="AE58" s="1">
        <v>1</v>
      </c>
      <c r="AF58" s="1">
        <v>1</v>
      </c>
      <c r="AG58" s="1">
        <v>0</v>
      </c>
      <c r="AH58" s="1">
        <v>1</v>
      </c>
      <c r="AI58" s="1">
        <v>1</v>
      </c>
      <c r="AJ58" s="1" t="s">
        <v>196</v>
      </c>
      <c r="AK58" s="1"/>
      <c r="AL58" s="1"/>
      <c r="AM58" s="2">
        <v>44586.629050925927</v>
      </c>
      <c r="AN58" s="1" t="s">
        <v>197</v>
      </c>
      <c r="AO58" s="1">
        <f>IF(P58*E58&gt;0,P58/E58,0)</f>
        <v>0</v>
      </c>
    </row>
    <row r="59" spans="1:41" hidden="1" x14ac:dyDescent="0.25">
      <c r="A59" s="1">
        <v>561</v>
      </c>
      <c r="B59" s="1" t="s">
        <v>66</v>
      </c>
      <c r="C59" s="1" t="s">
        <v>1</v>
      </c>
      <c r="D59" s="1">
        <v>85</v>
      </c>
      <c r="E59" s="1">
        <v>1</v>
      </c>
      <c r="F59" s="1" t="s">
        <v>26</v>
      </c>
      <c r="G59" s="1"/>
      <c r="H59" s="1">
        <v>1</v>
      </c>
      <c r="I59" s="1"/>
      <c r="J59" s="1"/>
      <c r="K59" s="1"/>
      <c r="L59" s="1"/>
      <c r="M59" s="1"/>
      <c r="N59" s="1"/>
      <c r="O59" s="1"/>
      <c r="P59" s="1">
        <v>1000</v>
      </c>
      <c r="Q59" s="1" t="s">
        <v>5</v>
      </c>
      <c r="R59" s="1"/>
      <c r="S59" s="1" t="s">
        <v>5</v>
      </c>
      <c r="T59" s="1" t="s">
        <v>6</v>
      </c>
      <c r="U59" s="1"/>
      <c r="V59" s="1" t="s">
        <v>5</v>
      </c>
      <c r="W59" s="1" t="s">
        <v>6</v>
      </c>
      <c r="X59" s="1"/>
      <c r="Y59" s="1" t="s">
        <v>6</v>
      </c>
      <c r="Z59" s="1"/>
      <c r="AA59" s="1"/>
      <c r="AB59" s="1" t="s">
        <v>20</v>
      </c>
      <c r="AC59" s="1" t="s">
        <v>32</v>
      </c>
      <c r="AD59" s="1">
        <v>2</v>
      </c>
      <c r="AE59" s="1"/>
      <c r="AF59" s="1"/>
      <c r="AG59" s="1"/>
      <c r="AH59" s="1">
        <v>1</v>
      </c>
      <c r="AI59" s="1">
        <v>1</v>
      </c>
      <c r="AJ59" s="1" t="s">
        <v>196</v>
      </c>
      <c r="AK59" s="1"/>
      <c r="AL59" s="1"/>
      <c r="AM59" s="2">
        <v>44586.63071759259</v>
      </c>
      <c r="AN59" s="1" t="s">
        <v>197</v>
      </c>
      <c r="AO59" s="1">
        <f>IF(P59*E59&gt;0,P59/E59,0)</f>
        <v>1000</v>
      </c>
    </row>
    <row r="60" spans="1:41" hidden="1" x14ac:dyDescent="0.25">
      <c r="A60" s="1">
        <v>565</v>
      </c>
      <c r="B60" s="1" t="s">
        <v>66</v>
      </c>
      <c r="C60" s="1" t="s">
        <v>1</v>
      </c>
      <c r="D60" s="1">
        <v>80</v>
      </c>
      <c r="E60" s="1">
        <v>1</v>
      </c>
      <c r="F60" s="1" t="s">
        <v>26</v>
      </c>
      <c r="G60" s="1" t="s">
        <v>3</v>
      </c>
      <c r="H60" s="1">
        <v>1</v>
      </c>
      <c r="I60" s="1"/>
      <c r="J60" s="1"/>
      <c r="K60" s="1"/>
      <c r="L60" s="1"/>
      <c r="M60" s="1"/>
      <c r="N60" s="1"/>
      <c r="O60" s="1"/>
      <c r="P60" s="1">
        <v>1000</v>
      </c>
      <c r="Q60" s="1"/>
      <c r="R60" s="1" t="s">
        <v>11</v>
      </c>
      <c r="S60" s="1"/>
      <c r="T60" s="1" t="s">
        <v>6</v>
      </c>
      <c r="U60" s="1" t="s">
        <v>10</v>
      </c>
      <c r="V60" s="1"/>
      <c r="W60" s="1" t="s">
        <v>6</v>
      </c>
      <c r="X60" s="1"/>
      <c r="Y60" s="1" t="s">
        <v>6</v>
      </c>
      <c r="Z60" s="1"/>
      <c r="AA60" s="1" t="s">
        <v>14</v>
      </c>
      <c r="AB60" s="1" t="s">
        <v>20</v>
      </c>
      <c r="AC60" s="1" t="s">
        <v>29</v>
      </c>
      <c r="AD60" s="1">
        <v>1</v>
      </c>
      <c r="AE60" s="1"/>
      <c r="AF60" s="1">
        <v>0</v>
      </c>
      <c r="AG60" s="1">
        <v>1</v>
      </c>
      <c r="AH60" s="1"/>
      <c r="AI60" s="1">
        <v>1</v>
      </c>
      <c r="AJ60" s="1" t="s">
        <v>196</v>
      </c>
      <c r="AK60" s="1"/>
      <c r="AL60" s="1"/>
      <c r="AM60" s="2">
        <v>44586.633692129632</v>
      </c>
      <c r="AN60" s="1" t="s">
        <v>197</v>
      </c>
      <c r="AO60" s="1">
        <f>IF(P60*E60&gt;0,P60/E60,0)</f>
        <v>1000</v>
      </c>
    </row>
    <row r="61" spans="1:41" hidden="1" x14ac:dyDescent="0.25">
      <c r="A61" s="1">
        <v>567</v>
      </c>
      <c r="B61" s="1" t="s">
        <v>66</v>
      </c>
      <c r="C61" s="1" t="s">
        <v>1</v>
      </c>
      <c r="D61" s="1">
        <v>75</v>
      </c>
      <c r="E61" s="1">
        <v>2</v>
      </c>
      <c r="F61" s="1" t="s">
        <v>9</v>
      </c>
      <c r="G61" s="1" t="s">
        <v>17</v>
      </c>
      <c r="H61" s="1">
        <v>2</v>
      </c>
      <c r="I61" s="1"/>
      <c r="J61" s="1"/>
      <c r="K61" s="1"/>
      <c r="L61" s="1" t="s">
        <v>27</v>
      </c>
      <c r="M61" s="1"/>
      <c r="N61" s="1"/>
      <c r="O61" s="1"/>
      <c r="P61" s="1">
        <v>3500</v>
      </c>
      <c r="Q61" s="1" t="s">
        <v>5</v>
      </c>
      <c r="R61" s="1"/>
      <c r="S61" s="1" t="s">
        <v>6</v>
      </c>
      <c r="T61" s="1" t="s">
        <v>6</v>
      </c>
      <c r="U61" s="1"/>
      <c r="V61" s="1" t="s">
        <v>5</v>
      </c>
      <c r="W61" s="1" t="s">
        <v>5</v>
      </c>
      <c r="X61" s="1" t="s">
        <v>12</v>
      </c>
      <c r="Y61" s="1" t="s">
        <v>6</v>
      </c>
      <c r="Z61" s="1"/>
      <c r="AA61" s="1" t="s">
        <v>14</v>
      </c>
      <c r="AB61" s="1" t="s">
        <v>6</v>
      </c>
      <c r="AC61" s="1" t="s">
        <v>32</v>
      </c>
      <c r="AD61" s="1">
        <v>2</v>
      </c>
      <c r="AE61" s="1"/>
      <c r="AF61" s="1">
        <v>0</v>
      </c>
      <c r="AG61" s="1">
        <v>1</v>
      </c>
      <c r="AH61" s="1">
        <v>2</v>
      </c>
      <c r="AI61" s="1">
        <v>2</v>
      </c>
      <c r="AJ61" s="1" t="s">
        <v>196</v>
      </c>
      <c r="AK61" s="1"/>
      <c r="AL61" s="1"/>
      <c r="AM61" s="2">
        <v>44586.636134259257</v>
      </c>
      <c r="AN61" s="1" t="s">
        <v>197</v>
      </c>
      <c r="AO61" s="1">
        <f>IF(P61*E61&gt;0,P61/E61,0)</f>
        <v>1750</v>
      </c>
    </row>
    <row r="62" spans="1:41" hidden="1" x14ac:dyDescent="0.25">
      <c r="A62" s="1">
        <v>568</v>
      </c>
      <c r="B62" s="1" t="s">
        <v>66</v>
      </c>
      <c r="C62" s="1" t="s">
        <v>30</v>
      </c>
      <c r="D62" s="1">
        <v>50</v>
      </c>
      <c r="E62" s="1">
        <v>3</v>
      </c>
      <c r="F62" s="1" t="s">
        <v>16</v>
      </c>
      <c r="G62" s="1" t="s">
        <v>17</v>
      </c>
      <c r="H62" s="1">
        <v>2</v>
      </c>
      <c r="I62" s="1" t="s">
        <v>4</v>
      </c>
      <c r="J62" s="1"/>
      <c r="K62" s="1" t="s">
        <v>18</v>
      </c>
      <c r="L62" s="1"/>
      <c r="M62" s="1" t="s">
        <v>19</v>
      </c>
      <c r="N62" s="1"/>
      <c r="O62" s="1"/>
      <c r="P62" s="1">
        <v>3000</v>
      </c>
      <c r="Q62" s="1" t="s">
        <v>5</v>
      </c>
      <c r="R62" s="1"/>
      <c r="S62" s="1" t="s">
        <v>5</v>
      </c>
      <c r="T62" s="1" t="s">
        <v>5</v>
      </c>
      <c r="U62" s="1" t="s">
        <v>29</v>
      </c>
      <c r="V62" s="1" t="s">
        <v>5</v>
      </c>
      <c r="W62" s="1" t="s">
        <v>6</v>
      </c>
      <c r="X62" s="1"/>
      <c r="Y62" s="1" t="s">
        <v>6</v>
      </c>
      <c r="Z62" s="1"/>
      <c r="AA62" s="1"/>
      <c r="AB62" s="1" t="s">
        <v>6</v>
      </c>
      <c r="AC62" s="1" t="s">
        <v>32</v>
      </c>
      <c r="AD62" s="1">
        <v>1</v>
      </c>
      <c r="AE62" s="1"/>
      <c r="AF62" s="1">
        <v>0</v>
      </c>
      <c r="AG62" s="1">
        <v>0</v>
      </c>
      <c r="AH62" s="1">
        <v>1</v>
      </c>
      <c r="AI62" s="1">
        <v>1</v>
      </c>
      <c r="AJ62" s="1" t="s">
        <v>196</v>
      </c>
      <c r="AK62" s="1"/>
      <c r="AL62" s="1"/>
      <c r="AM62" s="2">
        <v>44586.638275462959</v>
      </c>
      <c r="AN62" s="1" t="s">
        <v>197</v>
      </c>
      <c r="AO62" s="1">
        <f>IF(P62*E62&gt;0,P62/E62,0)</f>
        <v>1000</v>
      </c>
    </row>
    <row r="63" spans="1:41" hidden="1" x14ac:dyDescent="0.25">
      <c r="A63" s="1">
        <v>570</v>
      </c>
      <c r="B63" s="1" t="s">
        <v>66</v>
      </c>
      <c r="C63" s="1" t="s">
        <v>1</v>
      </c>
      <c r="D63" s="1">
        <v>65</v>
      </c>
      <c r="E63" s="1">
        <v>2</v>
      </c>
      <c r="F63" s="1" t="s">
        <v>9</v>
      </c>
      <c r="G63" s="1" t="s">
        <v>17</v>
      </c>
      <c r="H63" s="1">
        <v>1</v>
      </c>
      <c r="I63" s="1" t="s">
        <v>4</v>
      </c>
      <c r="J63" s="1" t="s">
        <v>10</v>
      </c>
      <c r="K63" s="1"/>
      <c r="L63" s="1"/>
      <c r="M63" s="1"/>
      <c r="N63" s="1"/>
      <c r="O63" s="1"/>
      <c r="P63" s="1">
        <v>2000</v>
      </c>
      <c r="Q63" s="1" t="s">
        <v>5</v>
      </c>
      <c r="R63" s="1"/>
      <c r="S63" s="1" t="s">
        <v>6</v>
      </c>
      <c r="T63" s="1" t="s">
        <v>6</v>
      </c>
      <c r="U63" s="1"/>
      <c r="V63" s="1"/>
      <c r="W63" s="1" t="s">
        <v>6</v>
      </c>
      <c r="X63" s="1"/>
      <c r="Y63" s="1" t="s">
        <v>6</v>
      </c>
      <c r="Z63" s="1"/>
      <c r="AA63" s="1" t="s">
        <v>14</v>
      </c>
      <c r="AB63" s="1" t="s">
        <v>6</v>
      </c>
      <c r="AC63" s="1" t="s">
        <v>8</v>
      </c>
      <c r="AD63" s="1">
        <v>2</v>
      </c>
      <c r="AE63" s="1">
        <v>1</v>
      </c>
      <c r="AF63" s="1">
        <v>0</v>
      </c>
      <c r="AG63" s="1">
        <v>2</v>
      </c>
      <c r="AH63" s="1">
        <v>1</v>
      </c>
      <c r="AI63" s="1">
        <v>1</v>
      </c>
      <c r="AJ63" s="1" t="s">
        <v>196</v>
      </c>
      <c r="AK63" s="1"/>
      <c r="AL63" s="1"/>
      <c r="AM63" s="2">
        <v>44586.640127314815</v>
      </c>
      <c r="AN63" s="1" t="s">
        <v>197</v>
      </c>
      <c r="AO63" s="1">
        <f>IF(P63*E63&gt;0,P63/E63,0)</f>
        <v>1000</v>
      </c>
    </row>
    <row r="64" spans="1:41" hidden="1" x14ac:dyDescent="0.25">
      <c r="A64" s="1">
        <v>571</v>
      </c>
      <c r="B64" s="1" t="s">
        <v>66</v>
      </c>
      <c r="C64" s="1" t="s">
        <v>30</v>
      </c>
      <c r="D64" s="1">
        <v>65</v>
      </c>
      <c r="E64" s="1">
        <v>2</v>
      </c>
      <c r="F64" s="1" t="s">
        <v>9</v>
      </c>
      <c r="G64" s="1" t="s">
        <v>17</v>
      </c>
      <c r="H64" s="1">
        <v>1</v>
      </c>
      <c r="I64" s="1" t="s">
        <v>4</v>
      </c>
      <c r="J64" s="1" t="s">
        <v>10</v>
      </c>
      <c r="K64" s="1"/>
      <c r="L64" s="1"/>
      <c r="M64" s="1"/>
      <c r="N64" s="1"/>
      <c r="O64" s="1"/>
      <c r="P64" s="1">
        <v>1000</v>
      </c>
      <c r="Q64" s="1" t="s">
        <v>5</v>
      </c>
      <c r="R64" s="1"/>
      <c r="S64" s="1" t="s">
        <v>5</v>
      </c>
      <c r="T64" s="1" t="s">
        <v>6</v>
      </c>
      <c r="U64" s="1"/>
      <c r="V64" s="1"/>
      <c r="W64" s="1" t="s">
        <v>6</v>
      </c>
      <c r="X64" s="1"/>
      <c r="Y64" s="1" t="s">
        <v>6</v>
      </c>
      <c r="Z64" s="1"/>
      <c r="AA64" s="1" t="s">
        <v>14</v>
      </c>
      <c r="AB64" s="1" t="s">
        <v>20</v>
      </c>
      <c r="AC64" s="1" t="s">
        <v>32</v>
      </c>
      <c r="AD64" s="1">
        <v>1</v>
      </c>
      <c r="AE64" s="1">
        <v>0</v>
      </c>
      <c r="AF64" s="1">
        <v>2</v>
      </c>
      <c r="AG64" s="1">
        <v>2</v>
      </c>
      <c r="AH64" s="1">
        <v>2</v>
      </c>
      <c r="AI64" s="1">
        <v>1</v>
      </c>
      <c r="AJ64" s="1" t="s">
        <v>196</v>
      </c>
      <c r="AK64" s="1"/>
      <c r="AL64" s="1"/>
      <c r="AM64" s="2">
        <v>44586.641689814816</v>
      </c>
      <c r="AN64" s="1" t="s">
        <v>197</v>
      </c>
      <c r="AO64" s="1">
        <f>IF(P64*E64&gt;0,P64/E64,0)</f>
        <v>500</v>
      </c>
    </row>
    <row r="65" spans="1:41" hidden="1" x14ac:dyDescent="0.25">
      <c r="A65" s="1">
        <v>580</v>
      </c>
      <c r="B65" s="1" t="s">
        <v>66</v>
      </c>
      <c r="C65" s="1" t="s">
        <v>1</v>
      </c>
      <c r="D65" s="1">
        <v>80</v>
      </c>
      <c r="E65" s="1">
        <v>1</v>
      </c>
      <c r="F65" s="1" t="s">
        <v>26</v>
      </c>
      <c r="G65" s="1" t="s">
        <v>3</v>
      </c>
      <c r="H65" s="1">
        <v>1</v>
      </c>
      <c r="I65" s="1"/>
      <c r="J65" s="1"/>
      <c r="K65" s="1"/>
      <c r="L65" s="1" t="s">
        <v>27</v>
      </c>
      <c r="M65" s="1"/>
      <c r="N65" s="1"/>
      <c r="O65" s="1"/>
      <c r="P65" s="1">
        <v>1500</v>
      </c>
      <c r="Q65" s="1" t="s">
        <v>5</v>
      </c>
      <c r="R65" s="1"/>
      <c r="S65" s="1" t="s">
        <v>5</v>
      </c>
      <c r="T65" s="1" t="s">
        <v>6</v>
      </c>
      <c r="U65" s="1"/>
      <c r="V65" s="1"/>
      <c r="W65" s="1"/>
      <c r="X65" s="1"/>
      <c r="Y65" s="1"/>
      <c r="Z65" s="1"/>
      <c r="AA65" s="1"/>
      <c r="AB65" s="1" t="s">
        <v>6</v>
      </c>
      <c r="AC65" s="1" t="s">
        <v>32</v>
      </c>
      <c r="AD65" s="1">
        <v>1</v>
      </c>
      <c r="AE65" s="1"/>
      <c r="AF65" s="1">
        <v>1</v>
      </c>
      <c r="AG65" s="1">
        <v>1</v>
      </c>
      <c r="AH65" s="1">
        <v>1</v>
      </c>
      <c r="AI65" s="1">
        <v>1</v>
      </c>
      <c r="AJ65" s="1" t="s">
        <v>196</v>
      </c>
      <c r="AK65" s="1"/>
      <c r="AL65" s="1"/>
      <c r="AM65" s="2">
        <v>44586.661157407405</v>
      </c>
      <c r="AN65" s="1" t="s">
        <v>197</v>
      </c>
      <c r="AO65" s="1">
        <f>IF(P65*E65&gt;0,P65/E65,0)</f>
        <v>1500</v>
      </c>
    </row>
    <row r="66" spans="1:41" hidden="1" x14ac:dyDescent="0.25">
      <c r="A66" s="1">
        <v>582</v>
      </c>
      <c r="B66" s="1" t="s">
        <v>66</v>
      </c>
      <c r="C66" s="1" t="s">
        <v>1</v>
      </c>
      <c r="D66" s="1">
        <v>50</v>
      </c>
      <c r="E66" s="1">
        <v>3</v>
      </c>
      <c r="F66" s="1" t="s">
        <v>16</v>
      </c>
      <c r="G66" s="1" t="s">
        <v>17</v>
      </c>
      <c r="H66" s="1">
        <v>2</v>
      </c>
      <c r="I66" s="1" t="s">
        <v>4</v>
      </c>
      <c r="J66" s="1"/>
      <c r="K66" s="1" t="s">
        <v>18</v>
      </c>
      <c r="L66" s="1"/>
      <c r="M66" s="1"/>
      <c r="N66" s="1"/>
      <c r="O66" s="1"/>
      <c r="P66" s="1">
        <v>4000</v>
      </c>
      <c r="Q66" s="1" t="s">
        <v>5</v>
      </c>
      <c r="R66" s="1"/>
      <c r="S66" s="1" t="s">
        <v>5</v>
      </c>
      <c r="T66" s="1" t="s">
        <v>6</v>
      </c>
      <c r="U66" s="1"/>
      <c r="V66" s="1"/>
      <c r="W66" s="1" t="s">
        <v>6</v>
      </c>
      <c r="X66" s="1"/>
      <c r="Y66" s="1" t="s">
        <v>6</v>
      </c>
      <c r="Z66" s="1"/>
      <c r="AA66" s="1" t="s">
        <v>14</v>
      </c>
      <c r="AB66" s="1" t="s">
        <v>6</v>
      </c>
      <c r="AC66" s="1" t="s">
        <v>29</v>
      </c>
      <c r="AD66" s="1">
        <v>3</v>
      </c>
      <c r="AE66" s="1">
        <v>2</v>
      </c>
      <c r="AF66" s="1">
        <v>1</v>
      </c>
      <c r="AG66" s="1">
        <v>2</v>
      </c>
      <c r="AH66" s="1">
        <v>3</v>
      </c>
      <c r="AI66" s="1">
        <v>2</v>
      </c>
      <c r="AJ66" s="1" t="s">
        <v>196</v>
      </c>
      <c r="AK66" s="1"/>
      <c r="AL66" s="1"/>
      <c r="AM66" s="2">
        <v>44586.662905092591</v>
      </c>
      <c r="AN66" s="1" t="s">
        <v>197</v>
      </c>
      <c r="AO66" s="1">
        <f>IF(P66*E66&gt;0,P66/E66,0)</f>
        <v>1333.3333333333333</v>
      </c>
    </row>
    <row r="67" spans="1:41" hidden="1" x14ac:dyDescent="0.25">
      <c r="A67" s="1">
        <v>583</v>
      </c>
      <c r="B67" s="1" t="s">
        <v>66</v>
      </c>
      <c r="C67" s="1" t="s">
        <v>30</v>
      </c>
      <c r="D67" s="1">
        <v>80</v>
      </c>
      <c r="E67" s="1"/>
      <c r="F67" s="1" t="s">
        <v>9</v>
      </c>
      <c r="G67" s="1" t="s">
        <v>17</v>
      </c>
      <c r="H67" s="1"/>
      <c r="I67" s="1"/>
      <c r="J67" s="1"/>
      <c r="K67" s="1"/>
      <c r="L67" s="1" t="s">
        <v>27</v>
      </c>
      <c r="M67" s="1"/>
      <c r="N67" s="1"/>
      <c r="O67" s="1"/>
      <c r="P67" s="1">
        <v>1500</v>
      </c>
      <c r="Q67" s="1" t="s">
        <v>5</v>
      </c>
      <c r="R67" s="1"/>
      <c r="S67" s="1" t="s">
        <v>6</v>
      </c>
      <c r="T67" s="1"/>
      <c r="U67" s="1"/>
      <c r="V67" s="1"/>
      <c r="W67" s="1"/>
      <c r="X67" s="1"/>
      <c r="Y67" s="1"/>
      <c r="Z67" s="1"/>
      <c r="AA67" s="1"/>
      <c r="AB67" s="1" t="s">
        <v>6</v>
      </c>
      <c r="AC67" s="1" t="s">
        <v>32</v>
      </c>
      <c r="AD67" s="1">
        <v>2</v>
      </c>
      <c r="AE67" s="1"/>
      <c r="AF67" s="1">
        <v>0</v>
      </c>
      <c r="AG67" s="1">
        <v>2</v>
      </c>
      <c r="AH67" s="1">
        <v>1</v>
      </c>
      <c r="AI67" s="1">
        <v>1</v>
      </c>
      <c r="AJ67" s="1" t="s">
        <v>196</v>
      </c>
      <c r="AK67" s="1"/>
      <c r="AL67" s="1"/>
      <c r="AM67" s="2">
        <v>44586.664618055554</v>
      </c>
      <c r="AN67" s="1" t="s">
        <v>197</v>
      </c>
      <c r="AO67" s="1">
        <f>IF(P67*E67&gt;0,P67/E67,0)</f>
        <v>0</v>
      </c>
    </row>
    <row r="68" spans="1:41" hidden="1" x14ac:dyDescent="0.25">
      <c r="A68" s="1">
        <v>586</v>
      </c>
      <c r="B68" s="1" t="s">
        <v>66</v>
      </c>
      <c r="C68" s="1" t="s">
        <v>30</v>
      </c>
      <c r="D68" s="1">
        <v>65</v>
      </c>
      <c r="E68" s="1">
        <v>2</v>
      </c>
      <c r="F68" s="1"/>
      <c r="G68" s="1" t="s">
        <v>17</v>
      </c>
      <c r="H68" s="1">
        <v>2</v>
      </c>
      <c r="I68" s="1"/>
      <c r="J68" s="1"/>
      <c r="K68" s="1"/>
      <c r="L68" s="1" t="s">
        <v>27</v>
      </c>
      <c r="M68" s="1"/>
      <c r="N68" s="1"/>
      <c r="O68" s="1"/>
      <c r="P68" s="1">
        <v>3000</v>
      </c>
      <c r="Q68" s="1" t="s">
        <v>5</v>
      </c>
      <c r="R68" s="1"/>
      <c r="S68" s="1" t="s">
        <v>5</v>
      </c>
      <c r="T68" s="1" t="s">
        <v>6</v>
      </c>
      <c r="U68" s="1"/>
      <c r="V68" s="1"/>
      <c r="W68" s="1" t="s">
        <v>6</v>
      </c>
      <c r="X68" s="1"/>
      <c r="Y68" s="1" t="s">
        <v>6</v>
      </c>
      <c r="Z68" s="1"/>
      <c r="AA68" s="1"/>
      <c r="AB68" s="1" t="s">
        <v>20</v>
      </c>
      <c r="AC68" s="1" t="s">
        <v>32</v>
      </c>
      <c r="AD68" s="1">
        <v>3</v>
      </c>
      <c r="AE68" s="1">
        <v>2</v>
      </c>
      <c r="AF68" s="1">
        <v>0</v>
      </c>
      <c r="AG68" s="1">
        <v>1</v>
      </c>
      <c r="AH68" s="1">
        <v>2</v>
      </c>
      <c r="AI68" s="1">
        <v>1</v>
      </c>
      <c r="AJ68" s="1" t="s">
        <v>196</v>
      </c>
      <c r="AK68" s="1"/>
      <c r="AL68" s="1"/>
      <c r="AM68" s="2">
        <v>44586.666122685187</v>
      </c>
      <c r="AN68" s="1" t="s">
        <v>197</v>
      </c>
      <c r="AO68" s="1">
        <f>IF(P68*E68&gt;0,P68/E68,0)</f>
        <v>1500</v>
      </c>
    </row>
    <row r="69" spans="1:41" hidden="1" x14ac:dyDescent="0.25">
      <c r="A69" s="1">
        <v>588</v>
      </c>
      <c r="B69" s="1" t="s">
        <v>66</v>
      </c>
      <c r="C69" s="1" t="s">
        <v>1</v>
      </c>
      <c r="D69" s="1">
        <v>65</v>
      </c>
      <c r="E69" s="1">
        <v>2</v>
      </c>
      <c r="F69" s="1" t="s">
        <v>9</v>
      </c>
      <c r="G69" s="1" t="s">
        <v>17</v>
      </c>
      <c r="H69" s="1">
        <v>2</v>
      </c>
      <c r="I69" s="1"/>
      <c r="J69" s="1"/>
      <c r="K69" s="1"/>
      <c r="L69" s="1" t="s">
        <v>27</v>
      </c>
      <c r="M69" s="1"/>
      <c r="N69" s="1"/>
      <c r="O69" s="1"/>
      <c r="P69" s="1">
        <v>3000</v>
      </c>
      <c r="Q69" s="1" t="s">
        <v>5</v>
      </c>
      <c r="R69" s="1"/>
      <c r="S69" s="1" t="s">
        <v>5</v>
      </c>
      <c r="T69" s="1" t="s">
        <v>6</v>
      </c>
      <c r="U69" s="1"/>
      <c r="V69" s="1" t="s">
        <v>5</v>
      </c>
      <c r="W69" s="1" t="s">
        <v>6</v>
      </c>
      <c r="X69" s="1"/>
      <c r="Y69" s="1"/>
      <c r="Z69" s="1"/>
      <c r="AA69" s="1"/>
      <c r="AB69" s="1" t="s">
        <v>20</v>
      </c>
      <c r="AC69" s="1" t="s">
        <v>32</v>
      </c>
      <c r="AD69" s="1">
        <v>3</v>
      </c>
      <c r="AE69" s="1">
        <v>2</v>
      </c>
      <c r="AF69" s="1">
        <v>0</v>
      </c>
      <c r="AG69" s="1">
        <v>1</v>
      </c>
      <c r="AH69" s="1">
        <v>2</v>
      </c>
      <c r="AI69" s="1">
        <v>1</v>
      </c>
      <c r="AJ69" s="1" t="s">
        <v>196</v>
      </c>
      <c r="AK69" s="1"/>
      <c r="AL69" s="1"/>
      <c r="AM69" s="2">
        <v>44586.667905092596</v>
      </c>
      <c r="AN69" s="1" t="s">
        <v>197</v>
      </c>
      <c r="AO69" s="1">
        <f>IF(P69*E69&gt;0,P69/E69,0)</f>
        <v>1500</v>
      </c>
    </row>
    <row r="70" spans="1:41" hidden="1" x14ac:dyDescent="0.25">
      <c r="A70" s="1">
        <v>592</v>
      </c>
      <c r="B70" s="1" t="s">
        <v>66</v>
      </c>
      <c r="C70" s="1" t="s">
        <v>1</v>
      </c>
      <c r="D70" s="1">
        <v>70</v>
      </c>
      <c r="E70" s="1">
        <v>1</v>
      </c>
      <c r="F70" s="1" t="s">
        <v>26</v>
      </c>
      <c r="G70" s="1" t="s">
        <v>17</v>
      </c>
      <c r="H70" s="1">
        <v>1</v>
      </c>
      <c r="I70" s="1"/>
      <c r="J70" s="1"/>
      <c r="K70" s="1"/>
      <c r="L70" s="1"/>
      <c r="M70" s="1"/>
      <c r="N70" s="1"/>
      <c r="O70" s="1"/>
      <c r="P70" s="1">
        <v>1500</v>
      </c>
      <c r="Q70" s="1" t="s">
        <v>5</v>
      </c>
      <c r="R70" s="1"/>
      <c r="S70" s="1" t="s">
        <v>6</v>
      </c>
      <c r="T70" s="1" t="s">
        <v>6</v>
      </c>
      <c r="U70" s="1"/>
      <c r="V70" s="1" t="s">
        <v>6</v>
      </c>
      <c r="W70" s="1" t="s">
        <v>6</v>
      </c>
      <c r="X70" s="1"/>
      <c r="Y70" s="1"/>
      <c r="Z70" s="1"/>
      <c r="AA70" s="1" t="s">
        <v>24</v>
      </c>
      <c r="AB70" s="1" t="s">
        <v>6</v>
      </c>
      <c r="AC70" s="1" t="s">
        <v>32</v>
      </c>
      <c r="AD70" s="1">
        <v>1</v>
      </c>
      <c r="AE70" s="1">
        <v>0</v>
      </c>
      <c r="AF70" s="1">
        <v>0</v>
      </c>
      <c r="AG70" s="1">
        <v>1</v>
      </c>
      <c r="AH70" s="1">
        <v>1</v>
      </c>
      <c r="AI70" s="1">
        <v>1</v>
      </c>
      <c r="AJ70" s="1" t="s">
        <v>196</v>
      </c>
      <c r="AK70" s="1"/>
      <c r="AL70" s="1"/>
      <c r="AM70" s="2">
        <v>44586.669965277775</v>
      </c>
      <c r="AN70" s="1" t="s">
        <v>197</v>
      </c>
      <c r="AO70" s="1">
        <f>IF(P70*E70&gt;0,P70/E70,0)</f>
        <v>1500</v>
      </c>
    </row>
    <row r="71" spans="1:41" hidden="1" x14ac:dyDescent="0.25">
      <c r="A71" s="1">
        <v>595</v>
      </c>
      <c r="B71" s="1" t="s">
        <v>66</v>
      </c>
      <c r="C71" s="1" t="s">
        <v>1</v>
      </c>
      <c r="D71" s="1">
        <v>70</v>
      </c>
      <c r="E71" s="1">
        <v>2</v>
      </c>
      <c r="F71" s="1" t="s">
        <v>9</v>
      </c>
      <c r="G71" s="1" t="s">
        <v>3</v>
      </c>
      <c r="H71" s="1">
        <v>1</v>
      </c>
      <c r="I71" s="1"/>
      <c r="J71" s="1"/>
      <c r="K71" s="1"/>
      <c r="L71" s="1" t="s">
        <v>27</v>
      </c>
      <c r="M71" s="1"/>
      <c r="N71" s="1"/>
      <c r="O71" s="1"/>
      <c r="P71" s="1">
        <v>1500</v>
      </c>
      <c r="Q71" s="1" t="s">
        <v>5</v>
      </c>
      <c r="R71" s="1"/>
      <c r="S71" s="1" t="s">
        <v>6</v>
      </c>
      <c r="T71" s="1"/>
      <c r="U71" s="1"/>
      <c r="V71" s="1"/>
      <c r="W71" s="1" t="s">
        <v>6</v>
      </c>
      <c r="X71" s="1"/>
      <c r="Y71" s="1" t="s">
        <v>6</v>
      </c>
      <c r="Z71" s="1"/>
      <c r="AA71" s="1" t="s">
        <v>25</v>
      </c>
      <c r="AB71" s="1" t="s">
        <v>6</v>
      </c>
      <c r="AC71" s="1"/>
      <c r="AD71" s="1">
        <v>2</v>
      </c>
      <c r="AE71" s="1">
        <v>0</v>
      </c>
      <c r="AF71" s="1">
        <v>0</v>
      </c>
      <c r="AG71" s="1">
        <v>0</v>
      </c>
      <c r="AH71" s="1">
        <v>1</v>
      </c>
      <c r="AI71" s="1">
        <v>0</v>
      </c>
      <c r="AJ71" s="1" t="s">
        <v>196</v>
      </c>
      <c r="AK71" s="1"/>
      <c r="AL71" s="1"/>
      <c r="AM71" s="2">
        <v>44586.673506944448</v>
      </c>
      <c r="AN71" s="1" t="s">
        <v>197</v>
      </c>
      <c r="AO71" s="1">
        <f>IF(P71*E71&gt;0,P71/E71,0)</f>
        <v>750</v>
      </c>
    </row>
    <row r="72" spans="1:41" hidden="1" x14ac:dyDescent="0.25">
      <c r="A72" s="1">
        <v>598</v>
      </c>
      <c r="B72" s="1" t="s">
        <v>66</v>
      </c>
      <c r="C72" s="1"/>
      <c r="D72" s="1">
        <v>70</v>
      </c>
      <c r="E72" s="1">
        <v>2</v>
      </c>
      <c r="F72" s="1" t="s">
        <v>9</v>
      </c>
      <c r="G72" s="1" t="s">
        <v>3</v>
      </c>
      <c r="H72" s="1">
        <v>1</v>
      </c>
      <c r="I72" s="1"/>
      <c r="J72" s="1"/>
      <c r="K72" s="1"/>
      <c r="L72" s="1" t="s">
        <v>27</v>
      </c>
      <c r="M72" s="1"/>
      <c r="N72" s="1"/>
      <c r="O72" s="1"/>
      <c r="P72" s="1">
        <v>1500</v>
      </c>
      <c r="Q72" s="1" t="s">
        <v>5</v>
      </c>
      <c r="R72" s="1"/>
      <c r="S72" s="1" t="s">
        <v>6</v>
      </c>
      <c r="T72" s="1"/>
      <c r="U72" s="1"/>
      <c r="V72" s="1"/>
      <c r="W72" s="1" t="s">
        <v>6</v>
      </c>
      <c r="X72" s="1"/>
      <c r="Y72" s="1" t="s">
        <v>6</v>
      </c>
      <c r="Z72" s="1"/>
      <c r="AA72" s="1" t="s">
        <v>25</v>
      </c>
      <c r="AB72" s="1" t="s">
        <v>6</v>
      </c>
      <c r="AC72" s="1"/>
      <c r="AD72" s="1"/>
      <c r="AE72" s="1"/>
      <c r="AF72" s="1"/>
      <c r="AG72" s="1"/>
      <c r="AH72" s="1"/>
      <c r="AI72" s="1"/>
      <c r="AJ72" s="1" t="s">
        <v>196</v>
      </c>
      <c r="AK72" s="1"/>
      <c r="AL72" s="1"/>
      <c r="AM72" s="2">
        <v>44586.675081018519</v>
      </c>
      <c r="AN72" s="1" t="s">
        <v>197</v>
      </c>
      <c r="AO72" s="1">
        <f>IF(P72*E72&gt;0,P72/E72,0)</f>
        <v>750</v>
      </c>
    </row>
    <row r="73" spans="1:41" x14ac:dyDescent="0.25">
      <c r="A73" s="1">
        <v>601</v>
      </c>
      <c r="B73" s="1" t="s">
        <v>66</v>
      </c>
      <c r="C73" s="1" t="s">
        <v>1</v>
      </c>
      <c r="D73" s="1">
        <v>75</v>
      </c>
      <c r="E73" s="1">
        <v>2</v>
      </c>
      <c r="F73" s="1" t="s">
        <v>2</v>
      </c>
      <c r="G73" s="1" t="s">
        <v>17</v>
      </c>
      <c r="H73" s="1">
        <v>1</v>
      </c>
      <c r="I73" s="1"/>
      <c r="J73" s="1"/>
      <c r="K73" s="1" t="s">
        <v>18</v>
      </c>
      <c r="L73" s="1" t="s">
        <v>27</v>
      </c>
      <c r="M73" s="1"/>
      <c r="N73" s="1"/>
      <c r="O73" s="1"/>
      <c r="P73" s="1">
        <v>1500</v>
      </c>
      <c r="Q73" s="1" t="s">
        <v>6</v>
      </c>
      <c r="R73" s="1" t="s">
        <v>22</v>
      </c>
      <c r="S73" s="1" t="s">
        <v>6</v>
      </c>
      <c r="T73" s="1"/>
      <c r="U73" s="1" t="s">
        <v>23</v>
      </c>
      <c r="V73" s="1" t="s">
        <v>6</v>
      </c>
      <c r="W73" s="1" t="s">
        <v>6</v>
      </c>
      <c r="X73" s="1"/>
      <c r="Y73" s="1" t="s">
        <v>5</v>
      </c>
      <c r="Z73" s="1" t="s">
        <v>13</v>
      </c>
      <c r="AA73" s="1" t="s">
        <v>14</v>
      </c>
      <c r="AB73" s="1" t="s">
        <v>6</v>
      </c>
      <c r="AC73" s="1" t="s">
        <v>29</v>
      </c>
      <c r="AD73" s="1"/>
      <c r="AE73" s="1">
        <v>2</v>
      </c>
      <c r="AF73" s="1">
        <v>0</v>
      </c>
      <c r="AG73" s="1">
        <v>0</v>
      </c>
      <c r="AH73" s="1">
        <v>2</v>
      </c>
      <c r="AI73" s="1">
        <v>2</v>
      </c>
      <c r="AJ73" s="1" t="s">
        <v>196</v>
      </c>
      <c r="AK73" s="1"/>
      <c r="AL73" s="1"/>
      <c r="AM73" s="2">
        <v>44586.677604166667</v>
      </c>
      <c r="AN73" s="1" t="s">
        <v>197</v>
      </c>
      <c r="AO73" s="1">
        <f>IF(P73*E73&gt;0,P73/E73,0)</f>
        <v>750</v>
      </c>
    </row>
    <row r="74" spans="1:41" hidden="1" x14ac:dyDescent="0.25">
      <c r="A74" s="1">
        <v>605</v>
      </c>
      <c r="B74" s="1" t="s">
        <v>66</v>
      </c>
      <c r="C74" s="1"/>
      <c r="D74" s="1">
        <v>85</v>
      </c>
      <c r="E74" s="1">
        <v>1</v>
      </c>
      <c r="F74" s="1" t="s">
        <v>26</v>
      </c>
      <c r="G74" s="1" t="s">
        <v>17</v>
      </c>
      <c r="H74" s="1">
        <v>1</v>
      </c>
      <c r="I74" s="1"/>
      <c r="J74" s="1"/>
      <c r="K74" s="1"/>
      <c r="L74" s="1" t="s">
        <v>27</v>
      </c>
      <c r="M74" s="1"/>
      <c r="N74" s="1"/>
      <c r="O74" s="1"/>
      <c r="P74" s="1">
        <v>1000</v>
      </c>
      <c r="Q74" s="1"/>
      <c r="R74" s="1"/>
      <c r="S74" s="1" t="s">
        <v>6</v>
      </c>
      <c r="T74" s="1" t="s">
        <v>6</v>
      </c>
      <c r="U74" s="1"/>
      <c r="V74" s="1" t="s">
        <v>6</v>
      </c>
      <c r="W74" s="1" t="s">
        <v>6</v>
      </c>
      <c r="X74" s="1"/>
      <c r="Y74" s="1" t="s">
        <v>6</v>
      </c>
      <c r="Z74" s="1"/>
      <c r="AA74" s="1" t="s">
        <v>14</v>
      </c>
      <c r="AB74" s="1" t="s">
        <v>6</v>
      </c>
      <c r="AC74" s="1" t="s">
        <v>8</v>
      </c>
      <c r="AD74" s="1">
        <v>1</v>
      </c>
      <c r="AE74" s="1">
        <v>0</v>
      </c>
      <c r="AF74" s="1">
        <v>0</v>
      </c>
      <c r="AG74" s="1">
        <v>1</v>
      </c>
      <c r="AH74" s="1">
        <v>1</v>
      </c>
      <c r="AI74" s="1">
        <v>1</v>
      </c>
      <c r="AJ74" s="1" t="s">
        <v>196</v>
      </c>
      <c r="AK74" s="1"/>
      <c r="AL74" s="1"/>
      <c r="AM74" s="2">
        <v>44586.6796875</v>
      </c>
      <c r="AN74" s="1" t="s">
        <v>197</v>
      </c>
      <c r="AO74" s="1">
        <f>IF(P74*E74&gt;0,P74/E74,0)</f>
        <v>1000</v>
      </c>
    </row>
    <row r="75" spans="1:41" hidden="1" x14ac:dyDescent="0.25">
      <c r="A75" s="1">
        <v>608</v>
      </c>
      <c r="B75" s="1" t="s">
        <v>66</v>
      </c>
      <c r="C75" s="1" t="s">
        <v>30</v>
      </c>
      <c r="D75" s="1">
        <v>70</v>
      </c>
      <c r="E75" s="1">
        <v>2</v>
      </c>
      <c r="F75" s="1" t="s">
        <v>9</v>
      </c>
      <c r="G75" s="1" t="s">
        <v>17</v>
      </c>
      <c r="H75" s="1">
        <v>2</v>
      </c>
      <c r="I75" s="1"/>
      <c r="J75" s="1"/>
      <c r="K75" s="1"/>
      <c r="L75" s="1" t="s">
        <v>27</v>
      </c>
      <c r="M75" s="1"/>
      <c r="N75" s="1"/>
      <c r="O75" s="1"/>
      <c r="P75" s="1">
        <v>3000</v>
      </c>
      <c r="Q75" s="1" t="s">
        <v>5</v>
      </c>
      <c r="R75" s="1"/>
      <c r="S75" s="1" t="s">
        <v>5</v>
      </c>
      <c r="T75" s="1" t="s">
        <v>6</v>
      </c>
      <c r="U75" s="1"/>
      <c r="V75" s="1" t="s">
        <v>5</v>
      </c>
      <c r="W75" s="1" t="s">
        <v>6</v>
      </c>
      <c r="X75" s="1"/>
      <c r="Y75" s="1" t="s">
        <v>6</v>
      </c>
      <c r="Z75" s="1"/>
      <c r="AA75" s="1"/>
      <c r="AB75" s="1" t="s">
        <v>20</v>
      </c>
      <c r="AC75" s="1" t="s">
        <v>8</v>
      </c>
      <c r="AD75" s="1">
        <v>1</v>
      </c>
      <c r="AE75" s="1">
        <v>1</v>
      </c>
      <c r="AF75" s="1">
        <v>0</v>
      </c>
      <c r="AG75" s="1">
        <v>1</v>
      </c>
      <c r="AH75" s="1">
        <v>1</v>
      </c>
      <c r="AI75" s="1">
        <v>1</v>
      </c>
      <c r="AJ75" s="1" t="s">
        <v>196</v>
      </c>
      <c r="AK75" s="1"/>
      <c r="AL75" s="1"/>
      <c r="AM75" s="2">
        <v>44586.681817129633</v>
      </c>
      <c r="AN75" s="1" t="s">
        <v>197</v>
      </c>
      <c r="AO75" s="1">
        <f>IF(P75*E75&gt;0,P75/E75,0)</f>
        <v>1500</v>
      </c>
    </row>
    <row r="76" spans="1:41" hidden="1" x14ac:dyDescent="0.25">
      <c r="A76" s="1">
        <v>610</v>
      </c>
      <c r="B76" s="1" t="s">
        <v>66</v>
      </c>
      <c r="C76" s="1" t="s">
        <v>1</v>
      </c>
      <c r="D76" s="1">
        <v>80</v>
      </c>
      <c r="E76" s="1">
        <v>2</v>
      </c>
      <c r="F76" s="1" t="s">
        <v>9</v>
      </c>
      <c r="G76" s="1" t="s">
        <v>17</v>
      </c>
      <c r="H76" s="1">
        <v>2</v>
      </c>
      <c r="I76" s="1"/>
      <c r="J76" s="1"/>
      <c r="K76" s="1"/>
      <c r="L76" s="1" t="s">
        <v>27</v>
      </c>
      <c r="M76" s="1"/>
      <c r="N76" s="1"/>
      <c r="O76" s="1"/>
      <c r="P76" s="1">
        <v>3000</v>
      </c>
      <c r="Q76" s="1" t="s">
        <v>5</v>
      </c>
      <c r="R76" s="1"/>
      <c r="S76" s="1"/>
      <c r="T76" s="1" t="s">
        <v>6</v>
      </c>
      <c r="U76" s="1"/>
      <c r="V76" s="1" t="s">
        <v>5</v>
      </c>
      <c r="W76" s="1" t="s">
        <v>6</v>
      </c>
      <c r="X76" s="1"/>
      <c r="Y76" s="1" t="s">
        <v>6</v>
      </c>
      <c r="Z76" s="1"/>
      <c r="AA76" s="1"/>
      <c r="AB76" s="1" t="s">
        <v>6</v>
      </c>
      <c r="AC76" s="1" t="s">
        <v>8</v>
      </c>
      <c r="AD76" s="1">
        <v>1</v>
      </c>
      <c r="AE76" s="1">
        <v>1</v>
      </c>
      <c r="AF76" s="1">
        <v>1</v>
      </c>
      <c r="AG76" s="1">
        <v>1</v>
      </c>
      <c r="AH76" s="1">
        <v>1</v>
      </c>
      <c r="AI76" s="1">
        <v>1</v>
      </c>
      <c r="AJ76" s="1" t="s">
        <v>196</v>
      </c>
      <c r="AK76" s="1"/>
      <c r="AL76" s="1"/>
      <c r="AM76" s="2">
        <v>44586.683333333334</v>
      </c>
      <c r="AN76" s="1" t="s">
        <v>197</v>
      </c>
      <c r="AO76" s="1">
        <f>IF(P76*E76&gt;0,P76/E76,0)</f>
        <v>1500</v>
      </c>
    </row>
    <row r="77" spans="1:41" hidden="1" x14ac:dyDescent="0.25">
      <c r="A77" s="1">
        <v>613</v>
      </c>
      <c r="B77" s="1" t="s">
        <v>66</v>
      </c>
      <c r="C77" s="1" t="s">
        <v>30</v>
      </c>
      <c r="D77" s="1">
        <v>70</v>
      </c>
      <c r="E77" s="1">
        <v>2</v>
      </c>
      <c r="F77" s="1" t="s">
        <v>9</v>
      </c>
      <c r="G77" s="1" t="s">
        <v>17</v>
      </c>
      <c r="H77" s="1">
        <v>2</v>
      </c>
      <c r="I77" s="1"/>
      <c r="J77" s="1"/>
      <c r="K77" s="1"/>
      <c r="L77" s="1" t="s">
        <v>27</v>
      </c>
      <c r="M77" s="1"/>
      <c r="N77" s="1"/>
      <c r="O77" s="1"/>
      <c r="P77" s="1">
        <v>3000</v>
      </c>
      <c r="Q77" s="1" t="s">
        <v>5</v>
      </c>
      <c r="R77" s="1"/>
      <c r="S77" s="1" t="s">
        <v>5</v>
      </c>
      <c r="T77" s="1" t="s">
        <v>6</v>
      </c>
      <c r="U77" s="1"/>
      <c r="V77" s="1" t="s">
        <v>5</v>
      </c>
      <c r="W77" s="1" t="s">
        <v>6</v>
      </c>
      <c r="X77" s="1"/>
      <c r="Y77" s="1" t="s">
        <v>6</v>
      </c>
      <c r="Z77" s="1"/>
      <c r="AA77" s="1"/>
      <c r="AB77" s="1" t="s">
        <v>20</v>
      </c>
      <c r="AC77" s="1" t="s">
        <v>21</v>
      </c>
      <c r="AD77" s="1">
        <v>2</v>
      </c>
      <c r="AE77" s="1"/>
      <c r="AF77" s="1">
        <v>0</v>
      </c>
      <c r="AG77" s="1">
        <v>2</v>
      </c>
      <c r="AH77" s="1">
        <v>1</v>
      </c>
      <c r="AI77" s="1">
        <v>1</v>
      </c>
      <c r="AJ77" s="1" t="s">
        <v>196</v>
      </c>
      <c r="AK77" s="1"/>
      <c r="AL77" s="1"/>
      <c r="AM77" s="2">
        <v>44586.685115740744</v>
      </c>
      <c r="AN77" s="1" t="s">
        <v>197</v>
      </c>
      <c r="AO77" s="1">
        <f>IF(P77*E77&gt;0,P77/E77,0)</f>
        <v>1500</v>
      </c>
    </row>
    <row r="78" spans="1:41" hidden="1" x14ac:dyDescent="0.25">
      <c r="A78" s="1">
        <v>614</v>
      </c>
      <c r="B78" s="1" t="s">
        <v>66</v>
      </c>
      <c r="C78" s="1" t="s">
        <v>30</v>
      </c>
      <c r="D78" s="1">
        <v>80</v>
      </c>
      <c r="E78" s="1">
        <v>2</v>
      </c>
      <c r="F78" s="1" t="s">
        <v>9</v>
      </c>
      <c r="G78" s="1" t="s">
        <v>17</v>
      </c>
      <c r="H78" s="1"/>
      <c r="I78" s="1"/>
      <c r="J78" s="1"/>
      <c r="K78" s="1"/>
      <c r="L78" s="1"/>
      <c r="M78" s="1"/>
      <c r="N78" s="1"/>
      <c r="O78" s="1"/>
      <c r="P78" s="1">
        <v>1500</v>
      </c>
      <c r="Q78" s="1" t="s">
        <v>5</v>
      </c>
      <c r="R78" s="1"/>
      <c r="S78" s="1" t="s">
        <v>5</v>
      </c>
      <c r="T78" s="1" t="s">
        <v>6</v>
      </c>
      <c r="U78" s="1"/>
      <c r="V78" s="1"/>
      <c r="W78" s="1" t="s">
        <v>6</v>
      </c>
      <c r="X78" s="1"/>
      <c r="Y78" s="1" t="s">
        <v>6</v>
      </c>
      <c r="Z78" s="1"/>
      <c r="AA78" s="1"/>
      <c r="AB78" s="1" t="s">
        <v>6</v>
      </c>
      <c r="AC78" s="1" t="s">
        <v>32</v>
      </c>
      <c r="AD78" s="1"/>
      <c r="AE78" s="1"/>
      <c r="AF78" s="1"/>
      <c r="AG78" s="1"/>
      <c r="AH78" s="1"/>
      <c r="AI78" s="1"/>
      <c r="AJ78" s="1" t="s">
        <v>196</v>
      </c>
      <c r="AK78" s="1"/>
      <c r="AL78" s="1"/>
      <c r="AM78" s="2">
        <v>44586.686423611114</v>
      </c>
      <c r="AN78" s="1" t="s">
        <v>197</v>
      </c>
      <c r="AO78" s="1">
        <f>IF(P78*E78&gt;0,P78/E78,0)</f>
        <v>750</v>
      </c>
    </row>
    <row r="79" spans="1:41" hidden="1" x14ac:dyDescent="0.25">
      <c r="A79" s="1">
        <v>617</v>
      </c>
      <c r="B79" s="1" t="s">
        <v>66</v>
      </c>
      <c r="C79" s="1" t="s">
        <v>1</v>
      </c>
      <c r="D79" s="1">
        <v>75</v>
      </c>
      <c r="E79" s="1">
        <v>2</v>
      </c>
      <c r="F79" s="1" t="s">
        <v>9</v>
      </c>
      <c r="G79" s="1" t="s">
        <v>17</v>
      </c>
      <c r="H79" s="1"/>
      <c r="I79" s="1"/>
      <c r="J79" s="1"/>
      <c r="K79" s="1"/>
      <c r="L79" s="1"/>
      <c r="M79" s="1"/>
      <c r="N79" s="1"/>
      <c r="O79" s="1"/>
      <c r="P79" s="1">
        <v>1000</v>
      </c>
      <c r="Q79" s="1" t="s">
        <v>5</v>
      </c>
      <c r="R79" s="1"/>
      <c r="S79" s="1" t="s">
        <v>5</v>
      </c>
      <c r="T79" s="1" t="s">
        <v>6</v>
      </c>
      <c r="U79" s="1"/>
      <c r="V79" s="1"/>
      <c r="W79" s="1" t="s">
        <v>6</v>
      </c>
      <c r="X79" s="1"/>
      <c r="Y79" s="1" t="s">
        <v>6</v>
      </c>
      <c r="Z79" s="1"/>
      <c r="AA79" s="1"/>
      <c r="AB79" s="1" t="s">
        <v>6</v>
      </c>
      <c r="AC79" s="1" t="s">
        <v>32</v>
      </c>
      <c r="AD79" s="1"/>
      <c r="AE79" s="1"/>
      <c r="AF79" s="1"/>
      <c r="AG79" s="1"/>
      <c r="AH79" s="1"/>
      <c r="AI79" s="1"/>
      <c r="AJ79" s="1" t="s">
        <v>196</v>
      </c>
      <c r="AK79" s="1"/>
      <c r="AL79" s="1"/>
      <c r="AM79" s="2">
        <v>44586.687731481485</v>
      </c>
      <c r="AN79" s="1" t="s">
        <v>197</v>
      </c>
      <c r="AO79" s="1">
        <f>IF(P79*E79&gt;0,P79/E79,0)</f>
        <v>500</v>
      </c>
    </row>
    <row r="80" spans="1:41" hidden="1" x14ac:dyDescent="0.25">
      <c r="A80" s="1">
        <v>619</v>
      </c>
      <c r="B80" s="1" t="s">
        <v>66</v>
      </c>
      <c r="C80" s="1" t="s">
        <v>1</v>
      </c>
      <c r="D80" s="1">
        <v>65</v>
      </c>
      <c r="E80" s="1">
        <v>2</v>
      </c>
      <c r="F80" s="1" t="s">
        <v>9</v>
      </c>
      <c r="G80" s="1" t="s">
        <v>17</v>
      </c>
      <c r="H80" s="1">
        <v>2</v>
      </c>
      <c r="I80" s="1"/>
      <c r="J80" s="1"/>
      <c r="K80" s="1"/>
      <c r="L80" s="1" t="s">
        <v>27</v>
      </c>
      <c r="M80" s="1"/>
      <c r="N80" s="1"/>
      <c r="O80" s="1"/>
      <c r="P80" s="1">
        <v>3000</v>
      </c>
      <c r="Q80" s="1" t="s">
        <v>5</v>
      </c>
      <c r="R80" s="1"/>
      <c r="S80" s="1" t="s">
        <v>5</v>
      </c>
      <c r="T80" s="1" t="s">
        <v>6</v>
      </c>
      <c r="U80" s="1"/>
      <c r="V80" s="1" t="s">
        <v>5</v>
      </c>
      <c r="W80" s="1" t="s">
        <v>6</v>
      </c>
      <c r="X80" s="1"/>
      <c r="Y80" s="1" t="s">
        <v>6</v>
      </c>
      <c r="Z80" s="1"/>
      <c r="AA80" s="1" t="s">
        <v>14</v>
      </c>
      <c r="AB80" s="1" t="s">
        <v>20</v>
      </c>
      <c r="AC80" s="1" t="s">
        <v>29</v>
      </c>
      <c r="AD80" s="1">
        <v>3</v>
      </c>
      <c r="AE80" s="1">
        <v>1</v>
      </c>
      <c r="AF80" s="1">
        <v>1</v>
      </c>
      <c r="AG80" s="1">
        <v>1</v>
      </c>
      <c r="AH80" s="1">
        <v>1</v>
      </c>
      <c r="AI80" s="1">
        <v>1</v>
      </c>
      <c r="AJ80" s="1" t="s">
        <v>196</v>
      </c>
      <c r="AK80" s="1"/>
      <c r="AL80" s="1"/>
      <c r="AM80" s="2">
        <v>44586.689351851855</v>
      </c>
      <c r="AN80" s="1" t="s">
        <v>197</v>
      </c>
      <c r="AO80" s="1">
        <f>IF(P80*E80&gt;0,P80/E80,0)</f>
        <v>1500</v>
      </c>
    </row>
    <row r="81" spans="1:41" hidden="1" x14ac:dyDescent="0.25">
      <c r="A81" s="1">
        <v>620</v>
      </c>
      <c r="B81" s="1" t="s">
        <v>66</v>
      </c>
      <c r="C81" s="1" t="s">
        <v>30</v>
      </c>
      <c r="D81" s="1">
        <v>65</v>
      </c>
      <c r="E81" s="1">
        <v>2</v>
      </c>
      <c r="F81" s="1" t="s">
        <v>9</v>
      </c>
      <c r="G81" s="1" t="s">
        <v>17</v>
      </c>
      <c r="H81" s="1">
        <v>2</v>
      </c>
      <c r="I81" s="1" t="s">
        <v>4</v>
      </c>
      <c r="J81" s="1"/>
      <c r="K81" s="1"/>
      <c r="L81" s="1" t="s">
        <v>27</v>
      </c>
      <c r="M81" s="1"/>
      <c r="N81" s="1"/>
      <c r="O81" s="1"/>
      <c r="P81" s="1">
        <v>3000</v>
      </c>
      <c r="Q81" s="1" t="s">
        <v>5</v>
      </c>
      <c r="R81" s="1"/>
      <c r="S81" s="1" t="s">
        <v>5</v>
      </c>
      <c r="T81" s="1" t="s">
        <v>6</v>
      </c>
      <c r="U81" s="1" t="s">
        <v>29</v>
      </c>
      <c r="V81" s="1" t="s">
        <v>5</v>
      </c>
      <c r="W81" s="1" t="s">
        <v>6</v>
      </c>
      <c r="X81" s="1"/>
      <c r="Y81" s="1" t="s">
        <v>6</v>
      </c>
      <c r="Z81" s="1"/>
      <c r="AA81" s="1" t="s">
        <v>14</v>
      </c>
      <c r="AB81" s="1" t="s">
        <v>20</v>
      </c>
      <c r="AC81" s="1" t="s">
        <v>29</v>
      </c>
      <c r="AD81" s="1">
        <v>3</v>
      </c>
      <c r="AE81" s="1">
        <v>1</v>
      </c>
      <c r="AF81" s="1">
        <v>1</v>
      </c>
      <c r="AG81" s="1">
        <v>1</v>
      </c>
      <c r="AH81" s="1">
        <v>1</v>
      </c>
      <c r="AI81" s="1">
        <v>1</v>
      </c>
      <c r="AJ81" s="1" t="s">
        <v>196</v>
      </c>
      <c r="AK81" s="1"/>
      <c r="AL81" s="1"/>
      <c r="AM81" s="2">
        <v>44586.691307870373</v>
      </c>
      <c r="AN81" s="1" t="s">
        <v>197</v>
      </c>
      <c r="AO81" s="1">
        <f>IF(P81*E81&gt;0,P81/E81,0)</f>
        <v>1500</v>
      </c>
    </row>
    <row r="82" spans="1:41" hidden="1" x14ac:dyDescent="0.25">
      <c r="A82" s="1">
        <v>623</v>
      </c>
      <c r="B82" s="1" t="s">
        <v>66</v>
      </c>
      <c r="C82" s="1" t="s">
        <v>1</v>
      </c>
      <c r="D82" s="1">
        <v>70</v>
      </c>
      <c r="E82" s="1">
        <v>1</v>
      </c>
      <c r="F82" s="1" t="s">
        <v>26</v>
      </c>
      <c r="G82" s="1" t="s">
        <v>17</v>
      </c>
      <c r="H82" s="1">
        <v>1</v>
      </c>
      <c r="I82" s="1"/>
      <c r="J82" s="1"/>
      <c r="K82" s="1"/>
      <c r="L82" s="1" t="s">
        <v>27</v>
      </c>
      <c r="M82" s="1"/>
      <c r="N82" s="1"/>
      <c r="O82" s="1"/>
      <c r="P82" s="1">
        <v>1000</v>
      </c>
      <c r="Q82" s="1" t="s">
        <v>5</v>
      </c>
      <c r="R82" s="1"/>
      <c r="S82" s="1" t="s">
        <v>6</v>
      </c>
      <c r="T82" s="1" t="s">
        <v>6</v>
      </c>
      <c r="U82" s="1"/>
      <c r="V82" s="1"/>
      <c r="W82" s="1" t="s">
        <v>6</v>
      </c>
      <c r="X82" s="1"/>
      <c r="Y82" s="1"/>
      <c r="Z82" s="1"/>
      <c r="AA82" s="1" t="s">
        <v>24</v>
      </c>
      <c r="AB82" s="1" t="s">
        <v>20</v>
      </c>
      <c r="AC82" s="1" t="s">
        <v>8</v>
      </c>
      <c r="AD82" s="1">
        <v>3</v>
      </c>
      <c r="AE82" s="1"/>
      <c r="AF82" s="1">
        <v>1</v>
      </c>
      <c r="AG82" s="1">
        <v>0</v>
      </c>
      <c r="AH82" s="1">
        <v>1</v>
      </c>
      <c r="AI82" s="1">
        <v>1</v>
      </c>
      <c r="AJ82" s="1" t="s">
        <v>196</v>
      </c>
      <c r="AK82" s="1"/>
      <c r="AL82" s="1"/>
      <c r="AM82" s="2">
        <v>44586.692997685182</v>
      </c>
      <c r="AN82" s="1" t="s">
        <v>197</v>
      </c>
      <c r="AO82" s="1">
        <f>IF(P82*E82&gt;0,P82/E82,0)</f>
        <v>1000</v>
      </c>
    </row>
    <row r="83" spans="1:41" hidden="1" x14ac:dyDescent="0.25">
      <c r="A83" s="1">
        <v>625</v>
      </c>
      <c r="B83" s="1" t="s">
        <v>66</v>
      </c>
      <c r="C83" s="1" t="s">
        <v>1</v>
      </c>
      <c r="D83" s="1">
        <v>60</v>
      </c>
      <c r="E83" s="1">
        <v>2</v>
      </c>
      <c r="F83" s="1" t="s">
        <v>9</v>
      </c>
      <c r="G83" s="1"/>
      <c r="H83" s="1"/>
      <c r="I83" s="1"/>
      <c r="J83" s="1"/>
      <c r="K83" s="1"/>
      <c r="L83" s="1" t="s">
        <v>27</v>
      </c>
      <c r="M83" s="1"/>
      <c r="N83" s="1"/>
      <c r="O83" s="1"/>
      <c r="P83" s="1">
        <v>3000</v>
      </c>
      <c r="Q83" s="1" t="s">
        <v>5</v>
      </c>
      <c r="R83" s="1"/>
      <c r="S83" s="1" t="s">
        <v>5</v>
      </c>
      <c r="T83" s="1"/>
      <c r="U83" s="1"/>
      <c r="V83" s="1"/>
      <c r="W83" s="1" t="s">
        <v>6</v>
      </c>
      <c r="X83" s="1"/>
      <c r="Y83" s="1" t="s">
        <v>6</v>
      </c>
      <c r="Z83" s="1"/>
      <c r="AA83" s="1"/>
      <c r="AB83" s="1" t="s">
        <v>6</v>
      </c>
      <c r="AC83" s="1" t="s">
        <v>29</v>
      </c>
      <c r="AD83" s="1">
        <v>3</v>
      </c>
      <c r="AE83" s="1">
        <v>1</v>
      </c>
      <c r="AF83" s="1">
        <v>0</v>
      </c>
      <c r="AG83" s="1">
        <v>0</v>
      </c>
      <c r="AH83" s="1">
        <v>1</v>
      </c>
      <c r="AI83" s="1">
        <v>1</v>
      </c>
      <c r="AJ83" s="1" t="s">
        <v>196</v>
      </c>
      <c r="AK83" s="1"/>
      <c r="AL83" s="1"/>
      <c r="AM83" s="2">
        <v>44586.694594907407</v>
      </c>
      <c r="AN83" s="1" t="s">
        <v>197</v>
      </c>
      <c r="AO83" s="1">
        <f>IF(P83*E83&gt;0,P83/E83,0)</f>
        <v>1500</v>
      </c>
    </row>
    <row r="84" spans="1:41" hidden="1" x14ac:dyDescent="0.25">
      <c r="A84" s="1">
        <v>628</v>
      </c>
      <c r="B84" s="1" t="s">
        <v>66</v>
      </c>
      <c r="C84" s="1" t="s">
        <v>30</v>
      </c>
      <c r="D84" s="1">
        <v>70</v>
      </c>
      <c r="E84" s="1">
        <v>2</v>
      </c>
      <c r="F84" s="1" t="s">
        <v>9</v>
      </c>
      <c r="G84" s="1"/>
      <c r="H84" s="1">
        <v>2</v>
      </c>
      <c r="I84" s="1"/>
      <c r="J84" s="1"/>
      <c r="K84" s="1"/>
      <c r="L84" s="1" t="s">
        <v>27</v>
      </c>
      <c r="M84" s="1"/>
      <c r="N84" s="1"/>
      <c r="O84" s="1"/>
      <c r="P84" s="1">
        <v>3000</v>
      </c>
      <c r="Q84" s="1" t="s">
        <v>5</v>
      </c>
      <c r="R84" s="1"/>
      <c r="S84" s="1" t="s">
        <v>5</v>
      </c>
      <c r="T84" s="1" t="s">
        <v>6</v>
      </c>
      <c r="U84" s="1"/>
      <c r="V84" s="1"/>
      <c r="W84" s="1" t="s">
        <v>6</v>
      </c>
      <c r="X84" s="1"/>
      <c r="Y84" s="1" t="s">
        <v>6</v>
      </c>
      <c r="Z84" s="1"/>
      <c r="AA84" s="1"/>
      <c r="AB84" s="1" t="s">
        <v>6</v>
      </c>
      <c r="AC84" s="1" t="s">
        <v>29</v>
      </c>
      <c r="AD84" s="1">
        <v>3</v>
      </c>
      <c r="AE84" s="1">
        <v>1</v>
      </c>
      <c r="AF84" s="1">
        <v>0</v>
      </c>
      <c r="AG84" s="1">
        <v>0</v>
      </c>
      <c r="AH84" s="1">
        <v>1</v>
      </c>
      <c r="AI84" s="1">
        <v>1</v>
      </c>
      <c r="AJ84" s="1" t="s">
        <v>196</v>
      </c>
      <c r="AK84" s="1"/>
      <c r="AL84" s="1"/>
      <c r="AM84" s="2">
        <v>44586.696180555555</v>
      </c>
      <c r="AN84" s="1" t="s">
        <v>197</v>
      </c>
      <c r="AO84" s="1">
        <f>IF(P84*E84&gt;0,P84/E84,0)</f>
        <v>1500</v>
      </c>
    </row>
    <row r="85" spans="1:41" hidden="1" x14ac:dyDescent="0.25">
      <c r="A85" s="1">
        <v>630</v>
      </c>
      <c r="B85" s="1" t="s">
        <v>66</v>
      </c>
      <c r="C85" s="1" t="s">
        <v>1</v>
      </c>
      <c r="D85" s="1">
        <v>60</v>
      </c>
      <c r="E85" s="1">
        <v>2</v>
      </c>
      <c r="F85" s="1" t="s">
        <v>56</v>
      </c>
      <c r="G85" s="1" t="s">
        <v>3</v>
      </c>
      <c r="H85" s="1">
        <v>2</v>
      </c>
      <c r="I85" s="1" t="s">
        <v>4</v>
      </c>
      <c r="J85" s="1"/>
      <c r="K85" s="1"/>
      <c r="L85" s="1" t="s">
        <v>27</v>
      </c>
      <c r="M85" s="1"/>
      <c r="N85" s="1"/>
      <c r="O85" s="1"/>
      <c r="P85" s="1">
        <v>3000</v>
      </c>
      <c r="Q85" s="1" t="s">
        <v>5</v>
      </c>
      <c r="R85" s="1"/>
      <c r="S85" s="1" t="s">
        <v>5</v>
      </c>
      <c r="T85" s="1" t="s">
        <v>6</v>
      </c>
      <c r="U85" s="1"/>
      <c r="V85" s="1" t="s">
        <v>5</v>
      </c>
      <c r="W85" s="1" t="s">
        <v>6</v>
      </c>
      <c r="X85" s="1"/>
      <c r="Y85" s="1" t="s">
        <v>6</v>
      </c>
      <c r="Z85" s="1"/>
      <c r="AA85" s="1"/>
      <c r="AB85" s="1" t="s">
        <v>20</v>
      </c>
      <c r="AC85" s="1" t="s">
        <v>29</v>
      </c>
      <c r="AD85" s="1">
        <v>2</v>
      </c>
      <c r="AE85" s="1"/>
      <c r="AF85" s="1">
        <v>0</v>
      </c>
      <c r="AG85" s="1">
        <v>1</v>
      </c>
      <c r="AH85" s="1">
        <v>2</v>
      </c>
      <c r="AI85" s="1">
        <v>2</v>
      </c>
      <c r="AJ85" s="1" t="s">
        <v>196</v>
      </c>
      <c r="AK85" s="1"/>
      <c r="AL85" s="1"/>
      <c r="AM85" s="2">
        <v>44586.697777777779</v>
      </c>
      <c r="AN85" s="1" t="s">
        <v>197</v>
      </c>
      <c r="AO85" s="1">
        <f>IF(P85*E85&gt;0,P85/E85,0)</f>
        <v>1500</v>
      </c>
    </row>
    <row r="86" spans="1:41" hidden="1" x14ac:dyDescent="0.25">
      <c r="A86" s="1">
        <v>632</v>
      </c>
      <c r="B86" s="1" t="s">
        <v>66</v>
      </c>
      <c r="C86" s="1" t="s">
        <v>30</v>
      </c>
      <c r="D86" s="1">
        <v>85</v>
      </c>
      <c r="E86" s="1">
        <v>3</v>
      </c>
      <c r="F86" s="1" t="s">
        <v>2</v>
      </c>
      <c r="G86" s="1" t="s">
        <v>3</v>
      </c>
      <c r="H86" s="1"/>
      <c r="I86" s="1" t="s">
        <v>4</v>
      </c>
      <c r="J86" s="1"/>
      <c r="K86" s="1"/>
      <c r="L86" s="1" t="s">
        <v>27</v>
      </c>
      <c r="M86" s="1"/>
      <c r="N86" s="1"/>
      <c r="O86" s="1"/>
      <c r="P86" s="1">
        <v>3500</v>
      </c>
      <c r="Q86" s="1" t="s">
        <v>5</v>
      </c>
      <c r="R86" s="1"/>
      <c r="S86" s="1" t="s">
        <v>5</v>
      </c>
      <c r="T86" s="1" t="s">
        <v>6</v>
      </c>
      <c r="U86" s="1"/>
      <c r="V86" s="1"/>
      <c r="W86" s="1" t="s">
        <v>6</v>
      </c>
      <c r="X86" s="1"/>
      <c r="Y86" s="1" t="s">
        <v>6</v>
      </c>
      <c r="Z86" s="1"/>
      <c r="AA86" s="1"/>
      <c r="AB86" s="1" t="s">
        <v>6</v>
      </c>
      <c r="AC86" s="1" t="s">
        <v>29</v>
      </c>
      <c r="AD86" s="1">
        <v>2</v>
      </c>
      <c r="AE86" s="1"/>
      <c r="AF86" s="1">
        <v>0</v>
      </c>
      <c r="AG86" s="1">
        <v>1</v>
      </c>
      <c r="AH86" s="1"/>
      <c r="AI86" s="1">
        <v>2</v>
      </c>
      <c r="AJ86" s="1" t="s">
        <v>196</v>
      </c>
      <c r="AK86" s="1"/>
      <c r="AL86" s="1"/>
      <c r="AM86" s="2">
        <v>44586.699236111112</v>
      </c>
      <c r="AN86" s="1" t="s">
        <v>197</v>
      </c>
      <c r="AO86" s="1">
        <f>IF(P86*E86&gt;0,P86/E86,0)</f>
        <v>1166.6666666666667</v>
      </c>
    </row>
    <row r="87" spans="1:41" hidden="1" x14ac:dyDescent="0.25">
      <c r="A87" s="1">
        <v>634</v>
      </c>
      <c r="B87" s="1" t="s">
        <v>66</v>
      </c>
      <c r="C87" s="1" t="s">
        <v>30</v>
      </c>
      <c r="D87" s="1">
        <v>75</v>
      </c>
      <c r="E87" s="1">
        <v>1</v>
      </c>
      <c r="F87" s="1" t="s">
        <v>26</v>
      </c>
      <c r="G87" s="1" t="s">
        <v>17</v>
      </c>
      <c r="H87" s="1">
        <v>1</v>
      </c>
      <c r="I87" s="1"/>
      <c r="J87" s="1"/>
      <c r="K87" s="1"/>
      <c r="L87" s="1" t="s">
        <v>27</v>
      </c>
      <c r="M87" s="1"/>
      <c r="N87" s="1"/>
      <c r="O87" s="1"/>
      <c r="P87" s="1">
        <v>1500</v>
      </c>
      <c r="Q87" s="1" t="s">
        <v>5</v>
      </c>
      <c r="R87" s="1"/>
      <c r="S87" s="1" t="s">
        <v>6</v>
      </c>
      <c r="T87" s="1" t="s">
        <v>6</v>
      </c>
      <c r="U87" s="1"/>
      <c r="V87" s="1" t="s">
        <v>5</v>
      </c>
      <c r="W87" s="1" t="s">
        <v>6</v>
      </c>
      <c r="X87" s="1"/>
      <c r="Y87" s="1" t="s">
        <v>6</v>
      </c>
      <c r="Z87" s="1"/>
      <c r="AA87" s="1" t="s">
        <v>14</v>
      </c>
      <c r="AB87" s="1" t="s">
        <v>20</v>
      </c>
      <c r="AC87" s="1" t="s">
        <v>8</v>
      </c>
      <c r="AD87" s="1">
        <v>1</v>
      </c>
      <c r="AE87" s="1"/>
      <c r="AF87" s="1">
        <v>0</v>
      </c>
      <c r="AG87" s="1">
        <v>0</v>
      </c>
      <c r="AH87" s="1">
        <v>0</v>
      </c>
      <c r="AI87" s="1">
        <v>0</v>
      </c>
      <c r="AJ87" s="1" t="s">
        <v>196</v>
      </c>
      <c r="AK87" s="1"/>
      <c r="AL87" s="1"/>
      <c r="AM87" s="2">
        <v>44586.700752314813</v>
      </c>
      <c r="AN87" s="1" t="s">
        <v>197</v>
      </c>
      <c r="AO87" s="1">
        <f>IF(P87*E87&gt;0,P87/E87,0)</f>
        <v>1500</v>
      </c>
    </row>
    <row r="88" spans="1:41" hidden="1" x14ac:dyDescent="0.25">
      <c r="A88" s="1">
        <v>637</v>
      </c>
      <c r="B88" s="1" t="s">
        <v>66</v>
      </c>
      <c r="C88" s="1" t="s">
        <v>1</v>
      </c>
      <c r="D88" s="1">
        <v>75</v>
      </c>
      <c r="E88" s="1">
        <v>2</v>
      </c>
      <c r="F88" s="1" t="s">
        <v>9</v>
      </c>
      <c r="G88" s="1"/>
      <c r="H88" s="1">
        <v>2</v>
      </c>
      <c r="I88" s="1"/>
      <c r="J88" s="1"/>
      <c r="K88" s="1"/>
      <c r="L88" s="1" t="s">
        <v>27</v>
      </c>
      <c r="M88" s="1"/>
      <c r="N88" s="1"/>
      <c r="O88" s="1"/>
      <c r="P88" s="1">
        <v>2000</v>
      </c>
      <c r="Q88" s="1" t="s">
        <v>5</v>
      </c>
      <c r="R88" s="1"/>
      <c r="S88" s="1" t="s">
        <v>6</v>
      </c>
      <c r="T88" s="1" t="s">
        <v>6</v>
      </c>
      <c r="U88" s="1"/>
      <c r="V88" s="1" t="s">
        <v>6</v>
      </c>
      <c r="W88" s="1" t="s">
        <v>6</v>
      </c>
      <c r="X88" s="1"/>
      <c r="Y88" s="1" t="s">
        <v>6</v>
      </c>
      <c r="Z88" s="1"/>
      <c r="AA88" s="1" t="s">
        <v>25</v>
      </c>
      <c r="AB88" s="1" t="s">
        <v>6</v>
      </c>
      <c r="AC88" s="1" t="s">
        <v>8</v>
      </c>
      <c r="AD88" s="1">
        <v>3</v>
      </c>
      <c r="AE88" s="1">
        <v>0</v>
      </c>
      <c r="AF88" s="1">
        <v>0</v>
      </c>
      <c r="AG88" s="1">
        <v>2</v>
      </c>
      <c r="AH88" s="1">
        <v>2</v>
      </c>
      <c r="AI88" s="1">
        <v>2</v>
      </c>
      <c r="AJ88" s="1" t="s">
        <v>196</v>
      </c>
      <c r="AK88" s="1"/>
      <c r="AL88" s="1"/>
      <c r="AM88" s="2">
        <v>44586.702349537038</v>
      </c>
      <c r="AN88" s="1" t="s">
        <v>197</v>
      </c>
      <c r="AO88" s="1">
        <f>IF(P88*E88&gt;0,P88/E88,0)</f>
        <v>1000</v>
      </c>
    </row>
    <row r="89" spans="1:41" hidden="1" x14ac:dyDescent="0.25">
      <c r="A89" s="1">
        <v>639</v>
      </c>
      <c r="B89" s="1" t="s">
        <v>66</v>
      </c>
      <c r="C89" s="1" t="s">
        <v>30</v>
      </c>
      <c r="D89" s="1">
        <v>80</v>
      </c>
      <c r="E89" s="1">
        <v>2</v>
      </c>
      <c r="F89" s="1" t="s">
        <v>9</v>
      </c>
      <c r="G89" s="1" t="s">
        <v>17</v>
      </c>
      <c r="H89" s="1">
        <v>2</v>
      </c>
      <c r="I89" s="1"/>
      <c r="J89" s="1"/>
      <c r="K89" s="1"/>
      <c r="L89" s="1" t="s">
        <v>27</v>
      </c>
      <c r="M89" s="1"/>
      <c r="N89" s="1"/>
      <c r="O89" s="1"/>
      <c r="P89" s="1">
        <v>2000</v>
      </c>
      <c r="Q89" s="1" t="s">
        <v>5</v>
      </c>
      <c r="R89" s="1" t="s">
        <v>11</v>
      </c>
      <c r="S89" s="1" t="s">
        <v>6</v>
      </c>
      <c r="T89" s="1" t="s">
        <v>6</v>
      </c>
      <c r="U89" s="1"/>
      <c r="V89" s="1" t="s">
        <v>6</v>
      </c>
      <c r="W89" s="1" t="s">
        <v>6</v>
      </c>
      <c r="X89" s="1"/>
      <c r="Y89" s="1" t="s">
        <v>6</v>
      </c>
      <c r="Z89" s="1" t="s">
        <v>24</v>
      </c>
      <c r="AA89" s="1" t="s">
        <v>25</v>
      </c>
      <c r="AB89" s="1" t="s">
        <v>6</v>
      </c>
      <c r="AC89" s="1" t="s">
        <v>8</v>
      </c>
      <c r="AD89" s="1">
        <v>3</v>
      </c>
      <c r="AE89" s="1">
        <v>0</v>
      </c>
      <c r="AF89" s="1">
        <v>0</v>
      </c>
      <c r="AG89" s="1">
        <v>2</v>
      </c>
      <c r="AH89" s="1">
        <v>2</v>
      </c>
      <c r="AI89" s="1">
        <v>2</v>
      </c>
      <c r="AJ89" s="1" t="s">
        <v>196</v>
      </c>
      <c r="AK89" s="1"/>
      <c r="AL89" s="1"/>
      <c r="AM89" s="2">
        <v>44586.704212962963</v>
      </c>
      <c r="AN89" s="1" t="s">
        <v>197</v>
      </c>
      <c r="AO89" s="1">
        <f>IF(P89*E89&gt;0,P89/E89,0)</f>
        <v>1000</v>
      </c>
    </row>
    <row r="90" spans="1:41" hidden="1" x14ac:dyDescent="0.25">
      <c r="A90" s="1">
        <v>641</v>
      </c>
      <c r="B90" s="1" t="s">
        <v>66</v>
      </c>
      <c r="C90" s="1" t="s">
        <v>30</v>
      </c>
      <c r="D90" s="1">
        <v>50</v>
      </c>
      <c r="E90" s="1">
        <v>1</v>
      </c>
      <c r="F90" s="1" t="s">
        <v>26</v>
      </c>
      <c r="G90" s="1" t="s">
        <v>17</v>
      </c>
      <c r="H90" s="1">
        <v>1</v>
      </c>
      <c r="I90" s="1"/>
      <c r="J90" s="1" t="s">
        <v>10</v>
      </c>
      <c r="K90" s="1"/>
      <c r="L90" s="1"/>
      <c r="M90" s="1"/>
      <c r="N90" s="1"/>
      <c r="O90" s="1"/>
      <c r="P90" s="1">
        <v>500</v>
      </c>
      <c r="Q90" s="1" t="s">
        <v>6</v>
      </c>
      <c r="R90" s="1" t="s">
        <v>58</v>
      </c>
      <c r="S90" s="1" t="s">
        <v>6</v>
      </c>
      <c r="T90" s="1" t="s">
        <v>6</v>
      </c>
      <c r="U90" s="1"/>
      <c r="V90" s="1" t="s">
        <v>6</v>
      </c>
      <c r="W90" s="1" t="s">
        <v>6</v>
      </c>
      <c r="X90" s="1"/>
      <c r="Y90" s="1" t="s">
        <v>6</v>
      </c>
      <c r="Z90" s="1"/>
      <c r="AA90" s="1" t="s">
        <v>24</v>
      </c>
      <c r="AB90" s="1" t="s">
        <v>6</v>
      </c>
      <c r="AC90" s="1" t="s">
        <v>29</v>
      </c>
      <c r="AD90" s="1">
        <v>2</v>
      </c>
      <c r="AE90" s="1">
        <v>2</v>
      </c>
      <c r="AF90" s="1">
        <v>0</v>
      </c>
      <c r="AG90" s="1">
        <v>2</v>
      </c>
      <c r="AH90" s="1">
        <v>3</v>
      </c>
      <c r="AI90" s="1">
        <v>1</v>
      </c>
      <c r="AJ90" s="1" t="s">
        <v>196</v>
      </c>
      <c r="AK90" s="1"/>
      <c r="AL90" s="1"/>
      <c r="AM90" s="2">
        <v>44586.706516203703</v>
      </c>
      <c r="AN90" s="1" t="s">
        <v>197</v>
      </c>
      <c r="AO90" s="1">
        <f>IF(P90*E90&gt;0,P90/E90,0)</f>
        <v>500</v>
      </c>
    </row>
    <row r="91" spans="1:41" hidden="1" x14ac:dyDescent="0.25">
      <c r="A91" s="1">
        <v>642</v>
      </c>
      <c r="B91" s="1" t="s">
        <v>66</v>
      </c>
      <c r="C91" s="1" t="s">
        <v>1</v>
      </c>
      <c r="D91" s="1">
        <v>50</v>
      </c>
      <c r="E91" s="1">
        <v>4</v>
      </c>
      <c r="F91" s="1" t="s">
        <v>16</v>
      </c>
      <c r="G91" s="1" t="s">
        <v>17</v>
      </c>
      <c r="H91" s="1">
        <v>2</v>
      </c>
      <c r="I91" s="1" t="s">
        <v>4</v>
      </c>
      <c r="J91" s="1"/>
      <c r="K91" s="1" t="s">
        <v>18</v>
      </c>
      <c r="L91" s="1"/>
      <c r="M91" s="1"/>
      <c r="N91" s="1"/>
      <c r="O91" s="1"/>
      <c r="P91" s="1">
        <v>3000</v>
      </c>
      <c r="Q91" s="1" t="s">
        <v>5</v>
      </c>
      <c r="R91" s="1"/>
      <c r="S91" s="1" t="s">
        <v>5</v>
      </c>
      <c r="T91" s="1" t="s">
        <v>6</v>
      </c>
      <c r="U91" s="1"/>
      <c r="V91" s="1" t="s">
        <v>5</v>
      </c>
      <c r="W91" s="1" t="s">
        <v>6</v>
      </c>
      <c r="X91" s="1"/>
      <c r="Y91" s="1" t="s">
        <v>6</v>
      </c>
      <c r="Z91" s="1"/>
      <c r="AA91" s="1"/>
      <c r="AB91" s="1" t="s">
        <v>6</v>
      </c>
      <c r="AC91" s="1" t="s">
        <v>21</v>
      </c>
      <c r="AD91" s="1">
        <v>1</v>
      </c>
      <c r="AE91" s="1"/>
      <c r="AF91" s="1">
        <v>0</v>
      </c>
      <c r="AG91" s="1">
        <v>0</v>
      </c>
      <c r="AH91" s="1">
        <v>3</v>
      </c>
      <c r="AI91" s="1">
        <v>1</v>
      </c>
      <c r="AJ91" s="1" t="s">
        <v>196</v>
      </c>
      <c r="AK91" s="1"/>
      <c r="AL91" s="1"/>
      <c r="AM91" s="2">
        <v>44586.708449074074</v>
      </c>
      <c r="AN91" s="1" t="s">
        <v>197</v>
      </c>
      <c r="AO91" s="1">
        <f>IF(P91*E91&gt;0,P91/E91,0)</f>
        <v>750</v>
      </c>
    </row>
    <row r="92" spans="1:41" hidden="1" x14ac:dyDescent="0.25">
      <c r="A92" s="1">
        <v>644</v>
      </c>
      <c r="B92" s="1" t="s">
        <v>66</v>
      </c>
      <c r="C92" s="1" t="s">
        <v>30</v>
      </c>
      <c r="D92" s="1">
        <v>85</v>
      </c>
      <c r="E92" s="1">
        <v>1</v>
      </c>
      <c r="F92" s="1" t="s">
        <v>56</v>
      </c>
      <c r="G92" s="1" t="s">
        <v>17</v>
      </c>
      <c r="H92" s="1">
        <v>1</v>
      </c>
      <c r="I92" s="1"/>
      <c r="J92" s="1"/>
      <c r="K92" s="1"/>
      <c r="L92" s="1" t="s">
        <v>27</v>
      </c>
      <c r="M92" s="1"/>
      <c r="N92" s="1"/>
      <c r="O92" s="1"/>
      <c r="P92" s="1">
        <v>1500</v>
      </c>
      <c r="Q92" s="1" t="s">
        <v>5</v>
      </c>
      <c r="R92" s="1"/>
      <c r="S92" s="1" t="s">
        <v>6</v>
      </c>
      <c r="T92" s="1" t="s">
        <v>6</v>
      </c>
      <c r="U92" s="1"/>
      <c r="V92" s="1" t="s">
        <v>5</v>
      </c>
      <c r="W92" s="1" t="s">
        <v>6</v>
      </c>
      <c r="X92" s="1"/>
      <c r="Y92" s="1" t="s">
        <v>6</v>
      </c>
      <c r="Z92" s="1"/>
      <c r="AA92" s="1"/>
      <c r="AB92" s="1" t="s">
        <v>6</v>
      </c>
      <c r="AC92" s="1" t="s">
        <v>21</v>
      </c>
      <c r="AD92" s="1">
        <v>0</v>
      </c>
      <c r="AE92" s="1">
        <v>0</v>
      </c>
      <c r="AF92" s="1">
        <v>0</v>
      </c>
      <c r="AG92" s="1">
        <v>3</v>
      </c>
      <c r="AH92" s="1"/>
      <c r="AI92" s="1">
        <v>1</v>
      </c>
      <c r="AJ92" s="1" t="s">
        <v>196</v>
      </c>
      <c r="AK92" s="1"/>
      <c r="AL92" s="1"/>
      <c r="AM92" s="2">
        <v>44586.709988425922</v>
      </c>
      <c r="AN92" s="1" t="s">
        <v>197</v>
      </c>
      <c r="AO92" s="1">
        <f>IF(P92*E92&gt;0,P92/E92,0)</f>
        <v>1500</v>
      </c>
    </row>
    <row r="93" spans="1:41" hidden="1" x14ac:dyDescent="0.25">
      <c r="A93" s="1">
        <v>645</v>
      </c>
      <c r="B93" s="1" t="s">
        <v>66</v>
      </c>
      <c r="C93" s="1" t="s">
        <v>1</v>
      </c>
      <c r="D93" s="1">
        <v>50</v>
      </c>
      <c r="E93" s="1">
        <v>2</v>
      </c>
      <c r="F93" s="1" t="s">
        <v>2</v>
      </c>
      <c r="G93" s="1" t="s">
        <v>17</v>
      </c>
      <c r="H93" s="1">
        <v>1</v>
      </c>
      <c r="I93" s="1" t="s">
        <v>4</v>
      </c>
      <c r="J93" s="1"/>
      <c r="K93" s="1" t="s">
        <v>18</v>
      </c>
      <c r="L93" s="1"/>
      <c r="M93" s="1"/>
      <c r="N93" s="1"/>
      <c r="O93" s="1"/>
      <c r="P93" s="1">
        <v>1000</v>
      </c>
      <c r="Q93" s="1" t="s">
        <v>5</v>
      </c>
      <c r="R93" s="1"/>
      <c r="S93" s="1" t="s">
        <v>6</v>
      </c>
      <c r="T93" s="1" t="s">
        <v>5</v>
      </c>
      <c r="U93" s="1" t="s">
        <v>29</v>
      </c>
      <c r="V93" s="1" t="s">
        <v>5</v>
      </c>
      <c r="W93" s="1" t="s">
        <v>6</v>
      </c>
      <c r="X93" s="1"/>
      <c r="Y93" s="1" t="s">
        <v>6</v>
      </c>
      <c r="Z93" s="1"/>
      <c r="AA93" s="1" t="s">
        <v>14</v>
      </c>
      <c r="AB93" s="1" t="s">
        <v>6</v>
      </c>
      <c r="AC93" s="1" t="s">
        <v>32</v>
      </c>
      <c r="AD93" s="1">
        <v>3</v>
      </c>
      <c r="AE93" s="1">
        <v>1</v>
      </c>
      <c r="AF93" s="1">
        <v>1</v>
      </c>
      <c r="AG93" s="1">
        <v>1</v>
      </c>
      <c r="AH93" s="1">
        <v>1</v>
      </c>
      <c r="AI93" s="1">
        <v>2</v>
      </c>
      <c r="AJ93" s="1" t="s">
        <v>196</v>
      </c>
      <c r="AK93" s="1"/>
      <c r="AL93" s="1"/>
      <c r="AM93" s="2">
        <v>44586.712384259263</v>
      </c>
      <c r="AN93" s="1" t="s">
        <v>197</v>
      </c>
      <c r="AO93" s="1">
        <f>IF(P93*E93&gt;0,P93/E93,0)</f>
        <v>500</v>
      </c>
    </row>
    <row r="94" spans="1:41" hidden="1" x14ac:dyDescent="0.25">
      <c r="A94" s="1">
        <v>647</v>
      </c>
      <c r="B94" s="1" t="s">
        <v>66</v>
      </c>
      <c r="C94" s="1" t="s">
        <v>30</v>
      </c>
      <c r="D94" s="1">
        <v>80</v>
      </c>
      <c r="E94" s="1">
        <v>2</v>
      </c>
      <c r="F94" s="1" t="s">
        <v>9</v>
      </c>
      <c r="G94" s="1" t="s">
        <v>17</v>
      </c>
      <c r="H94" s="1">
        <v>2</v>
      </c>
      <c r="I94" s="1"/>
      <c r="J94" s="1"/>
      <c r="K94" s="1"/>
      <c r="L94" s="1" t="s">
        <v>27</v>
      </c>
      <c r="M94" s="1"/>
      <c r="N94" s="1"/>
      <c r="O94" s="1"/>
      <c r="P94" s="1">
        <v>2000</v>
      </c>
      <c r="Q94" s="1" t="s">
        <v>5</v>
      </c>
      <c r="R94" s="1"/>
      <c r="S94" s="1" t="s">
        <v>5</v>
      </c>
      <c r="T94" s="1" t="s">
        <v>6</v>
      </c>
      <c r="U94" s="1" t="s">
        <v>29</v>
      </c>
      <c r="V94" s="1" t="s">
        <v>5</v>
      </c>
      <c r="W94" s="1" t="s">
        <v>6</v>
      </c>
      <c r="X94" s="1"/>
      <c r="Y94" s="1" t="s">
        <v>6</v>
      </c>
      <c r="Z94" s="1"/>
      <c r="AA94" s="1"/>
      <c r="AB94" s="1" t="s">
        <v>20</v>
      </c>
      <c r="AC94" s="1" t="s">
        <v>21</v>
      </c>
      <c r="AD94" s="1">
        <v>2</v>
      </c>
      <c r="AE94" s="1"/>
      <c r="AF94" s="1">
        <v>0</v>
      </c>
      <c r="AG94" s="1">
        <v>0</v>
      </c>
      <c r="AH94" s="1">
        <v>2</v>
      </c>
      <c r="AI94" s="1">
        <v>1</v>
      </c>
      <c r="AJ94" s="1" t="s">
        <v>196</v>
      </c>
      <c r="AK94" s="1"/>
      <c r="AL94" s="1"/>
      <c r="AM94" s="2">
        <v>44586.714131944442</v>
      </c>
      <c r="AN94" s="1" t="s">
        <v>197</v>
      </c>
      <c r="AO94" s="1">
        <f>IF(P94*E94&gt;0,P94/E94,0)</f>
        <v>1000</v>
      </c>
    </row>
    <row r="95" spans="1:41" hidden="1" x14ac:dyDescent="0.25">
      <c r="A95" s="1">
        <v>649</v>
      </c>
      <c r="B95" s="1" t="s">
        <v>66</v>
      </c>
      <c r="C95" s="1" t="s">
        <v>1</v>
      </c>
      <c r="D95" s="1">
        <v>50</v>
      </c>
      <c r="E95" s="1">
        <v>1</v>
      </c>
      <c r="F95" s="1" t="s">
        <v>26</v>
      </c>
      <c r="G95" s="1" t="s">
        <v>17</v>
      </c>
      <c r="H95" s="1">
        <v>1</v>
      </c>
      <c r="I95" s="1" t="s">
        <v>4</v>
      </c>
      <c r="J95" s="1"/>
      <c r="K95" s="1"/>
      <c r="L95" s="1"/>
      <c r="M95" s="1"/>
      <c r="N95" s="1"/>
      <c r="O95" s="1"/>
      <c r="P95" s="1">
        <v>1500</v>
      </c>
      <c r="Q95" s="1" t="s">
        <v>6</v>
      </c>
      <c r="R95" s="1" t="s">
        <v>58</v>
      </c>
      <c r="S95" s="1" t="s">
        <v>6</v>
      </c>
      <c r="T95" s="1" t="s">
        <v>5</v>
      </c>
      <c r="U95" s="1" t="s">
        <v>10</v>
      </c>
      <c r="V95" s="1" t="s">
        <v>6</v>
      </c>
      <c r="W95" s="1" t="s">
        <v>6</v>
      </c>
      <c r="X95" s="1"/>
      <c r="Y95" s="1" t="s">
        <v>6</v>
      </c>
      <c r="Z95" s="1"/>
      <c r="AA95" s="1" t="s">
        <v>14</v>
      </c>
      <c r="AB95" s="1" t="s">
        <v>6</v>
      </c>
      <c r="AC95" s="1" t="s">
        <v>32</v>
      </c>
      <c r="AD95" s="1">
        <v>1</v>
      </c>
      <c r="AE95" s="1">
        <v>0</v>
      </c>
      <c r="AF95" s="1">
        <v>1</v>
      </c>
      <c r="AG95" s="1">
        <v>1</v>
      </c>
      <c r="AH95" s="1">
        <v>1</v>
      </c>
      <c r="AI95" s="1"/>
      <c r="AJ95" s="1" t="s">
        <v>196</v>
      </c>
      <c r="AK95" s="1"/>
      <c r="AL95" s="1"/>
      <c r="AM95" s="2">
        <v>44586.717175925929</v>
      </c>
      <c r="AN95" s="1" t="s">
        <v>197</v>
      </c>
      <c r="AO95" s="1">
        <f>IF(P95*E95&gt;0,P95/E95,0)</f>
        <v>1500</v>
      </c>
    </row>
    <row r="96" spans="1:41" hidden="1" x14ac:dyDescent="0.25">
      <c r="A96" s="1">
        <v>651</v>
      </c>
      <c r="B96" s="1" t="s">
        <v>66</v>
      </c>
      <c r="C96" s="1"/>
      <c r="D96" s="1">
        <v>80</v>
      </c>
      <c r="E96" s="1">
        <v>2</v>
      </c>
      <c r="F96" s="1" t="s">
        <v>9</v>
      </c>
      <c r="G96" s="1"/>
      <c r="H96" s="1">
        <v>2</v>
      </c>
      <c r="I96" s="1"/>
      <c r="J96" s="1"/>
      <c r="K96" s="1"/>
      <c r="L96" s="1" t="s">
        <v>27</v>
      </c>
      <c r="M96" s="1"/>
      <c r="N96" s="1"/>
      <c r="O96" s="1"/>
      <c r="P96" s="1">
        <v>2000</v>
      </c>
      <c r="Q96" s="1" t="s">
        <v>5</v>
      </c>
      <c r="R96" s="1"/>
      <c r="S96" s="1" t="s">
        <v>5</v>
      </c>
      <c r="T96" s="1" t="s">
        <v>6</v>
      </c>
      <c r="U96" s="1"/>
      <c r="V96" s="1" t="s">
        <v>5</v>
      </c>
      <c r="W96" s="1" t="s">
        <v>6</v>
      </c>
      <c r="X96" s="1"/>
      <c r="Y96" s="1" t="s">
        <v>6</v>
      </c>
      <c r="Z96" s="1"/>
      <c r="AA96" s="1"/>
      <c r="AB96" s="1" t="s">
        <v>20</v>
      </c>
      <c r="AC96" s="1" t="s">
        <v>21</v>
      </c>
      <c r="AD96" s="1">
        <v>1</v>
      </c>
      <c r="AE96" s="1"/>
      <c r="AF96" s="1">
        <v>0</v>
      </c>
      <c r="AG96" s="1">
        <v>1</v>
      </c>
      <c r="AH96" s="1">
        <v>1</v>
      </c>
      <c r="AI96" s="1">
        <v>1</v>
      </c>
      <c r="AJ96" s="1" t="s">
        <v>196</v>
      </c>
      <c r="AK96" s="1"/>
      <c r="AL96" s="1"/>
      <c r="AM96" s="2">
        <v>44586.7187037037</v>
      </c>
      <c r="AN96" s="1" t="s">
        <v>197</v>
      </c>
      <c r="AO96" s="1">
        <f>IF(P96*E96&gt;0,P96/E96,0)</f>
        <v>1000</v>
      </c>
    </row>
    <row r="97" spans="1:41" x14ac:dyDescent="0.25">
      <c r="A97" s="1">
        <v>653</v>
      </c>
      <c r="B97" s="1" t="s">
        <v>66</v>
      </c>
      <c r="C97" s="1" t="s">
        <v>30</v>
      </c>
      <c r="D97" s="1">
        <v>55</v>
      </c>
      <c r="E97" s="1">
        <v>1</v>
      </c>
      <c r="F97" s="1" t="s">
        <v>26</v>
      </c>
      <c r="G97" s="1" t="s">
        <v>3</v>
      </c>
      <c r="H97" s="1">
        <v>1</v>
      </c>
      <c r="I97" s="1"/>
      <c r="J97" s="1"/>
      <c r="K97" s="1"/>
      <c r="L97" s="1" t="s">
        <v>27</v>
      </c>
      <c r="M97" s="1"/>
      <c r="N97" s="1"/>
      <c r="O97" s="1"/>
      <c r="P97" s="1">
        <v>1500</v>
      </c>
      <c r="Q97" s="1" t="s">
        <v>5</v>
      </c>
      <c r="R97" s="1"/>
      <c r="S97" s="1" t="s">
        <v>6</v>
      </c>
      <c r="T97" s="1" t="s">
        <v>6</v>
      </c>
      <c r="U97" s="1"/>
      <c r="V97" s="1" t="s">
        <v>6</v>
      </c>
      <c r="W97" s="1" t="s">
        <v>6</v>
      </c>
      <c r="X97" s="1"/>
      <c r="Y97" s="1" t="s">
        <v>5</v>
      </c>
      <c r="Z97" s="1" t="s">
        <v>39</v>
      </c>
      <c r="AA97" s="1" t="s">
        <v>25</v>
      </c>
      <c r="AB97" s="1" t="s">
        <v>20</v>
      </c>
      <c r="AC97" s="1" t="s">
        <v>8</v>
      </c>
      <c r="AD97" s="1">
        <v>0</v>
      </c>
      <c r="AE97" s="1"/>
      <c r="AF97" s="1">
        <v>0</v>
      </c>
      <c r="AG97" s="1">
        <v>0</v>
      </c>
      <c r="AH97" s="1">
        <v>0</v>
      </c>
      <c r="AI97" s="1">
        <v>0</v>
      </c>
      <c r="AJ97" s="1" t="s">
        <v>196</v>
      </c>
      <c r="AK97" s="1"/>
      <c r="AL97" s="1"/>
      <c r="AM97" s="2">
        <v>44586.720173611109</v>
      </c>
      <c r="AN97" s="1" t="s">
        <v>197</v>
      </c>
      <c r="AO97" s="1">
        <f>IF(P97*E97&gt;0,P97/E97,0)</f>
        <v>1500</v>
      </c>
    </row>
    <row r="98" spans="1:41" hidden="1" x14ac:dyDescent="0.25">
      <c r="A98" s="1">
        <v>654</v>
      </c>
      <c r="B98" s="1" t="s">
        <v>66</v>
      </c>
      <c r="C98" s="1" t="s">
        <v>1</v>
      </c>
      <c r="D98" s="1">
        <v>60</v>
      </c>
      <c r="E98" s="1">
        <v>2</v>
      </c>
      <c r="F98" s="1" t="s">
        <v>56</v>
      </c>
      <c r="G98" s="1" t="s">
        <v>3</v>
      </c>
      <c r="H98" s="1"/>
      <c r="I98" s="1"/>
      <c r="J98" s="1" t="s">
        <v>10</v>
      </c>
      <c r="K98" s="1"/>
      <c r="L98" s="1"/>
      <c r="M98" s="1"/>
      <c r="N98" s="1"/>
      <c r="O98" s="1"/>
      <c r="P98" s="1"/>
      <c r="Q98" s="1" t="s">
        <v>6</v>
      </c>
      <c r="R98" s="1" t="s">
        <v>58</v>
      </c>
      <c r="S98" s="1" t="s">
        <v>6</v>
      </c>
      <c r="T98" s="1" t="s">
        <v>5</v>
      </c>
      <c r="U98" s="1" t="s">
        <v>23</v>
      </c>
      <c r="V98" s="1" t="s">
        <v>6</v>
      </c>
      <c r="W98" s="1" t="s">
        <v>6</v>
      </c>
      <c r="X98" s="1"/>
      <c r="Y98" s="1" t="s">
        <v>6</v>
      </c>
      <c r="Z98" s="1"/>
      <c r="AA98" s="1" t="s">
        <v>14</v>
      </c>
      <c r="AB98" s="1" t="s">
        <v>20</v>
      </c>
      <c r="AC98" s="1" t="s">
        <v>29</v>
      </c>
      <c r="AD98" s="1">
        <v>2</v>
      </c>
      <c r="AE98" s="1"/>
      <c r="AF98" s="1">
        <v>0</v>
      </c>
      <c r="AG98" s="1">
        <v>2</v>
      </c>
      <c r="AH98" s="1">
        <v>2</v>
      </c>
      <c r="AI98" s="1">
        <v>0</v>
      </c>
      <c r="AJ98" s="1" t="s">
        <v>196</v>
      </c>
      <c r="AK98" s="1"/>
      <c r="AL98" s="1"/>
      <c r="AM98" s="2">
        <v>44586.72283564815</v>
      </c>
      <c r="AN98" s="1" t="s">
        <v>197</v>
      </c>
      <c r="AO98" s="1">
        <f>IF(P98*E98&gt;0,P98/E98,0)</f>
        <v>0</v>
      </c>
    </row>
    <row r="99" spans="1:41" hidden="1" x14ac:dyDescent="0.25">
      <c r="A99" s="1">
        <v>656</v>
      </c>
      <c r="B99" s="1" t="s">
        <v>66</v>
      </c>
      <c r="C99" s="1" t="s">
        <v>1</v>
      </c>
      <c r="D99" s="1">
        <v>55</v>
      </c>
      <c r="E99" s="1">
        <v>2</v>
      </c>
      <c r="F99" s="1" t="s">
        <v>56</v>
      </c>
      <c r="G99" s="1" t="s">
        <v>3</v>
      </c>
      <c r="H99" s="1"/>
      <c r="I99" s="1"/>
      <c r="J99" s="1" t="s">
        <v>10</v>
      </c>
      <c r="K99" s="1"/>
      <c r="L99" s="1"/>
      <c r="M99" s="1"/>
      <c r="N99" s="1"/>
      <c r="O99" s="1"/>
      <c r="P99" s="1"/>
      <c r="Q99" s="1" t="s">
        <v>6</v>
      </c>
      <c r="R99" s="1" t="s">
        <v>58</v>
      </c>
      <c r="S99" s="1" t="s">
        <v>6</v>
      </c>
      <c r="T99" s="1" t="s">
        <v>5</v>
      </c>
      <c r="U99" s="1" t="s">
        <v>23</v>
      </c>
      <c r="V99" s="1" t="s">
        <v>6</v>
      </c>
      <c r="W99" s="1" t="s">
        <v>6</v>
      </c>
      <c r="X99" s="1"/>
      <c r="Y99" s="1" t="s">
        <v>6</v>
      </c>
      <c r="Z99" s="1"/>
      <c r="AA99" s="1" t="s">
        <v>14</v>
      </c>
      <c r="AB99" s="1" t="s">
        <v>20</v>
      </c>
      <c r="AC99" s="1" t="s">
        <v>29</v>
      </c>
      <c r="AD99" s="1">
        <v>3</v>
      </c>
      <c r="AE99" s="1"/>
      <c r="AF99" s="1">
        <v>0</v>
      </c>
      <c r="AG99" s="1">
        <v>1</v>
      </c>
      <c r="AH99" s="1">
        <v>2</v>
      </c>
      <c r="AI99" s="1">
        <v>2</v>
      </c>
      <c r="AJ99" s="1" t="s">
        <v>196</v>
      </c>
      <c r="AK99" s="1"/>
      <c r="AL99" s="1"/>
      <c r="AM99" s="2">
        <v>44586.724618055552</v>
      </c>
      <c r="AN99" s="1" t="s">
        <v>197</v>
      </c>
      <c r="AO99" s="1">
        <f>IF(P99*E99&gt;0,P99/E99,0)</f>
        <v>0</v>
      </c>
    </row>
    <row r="100" spans="1:41" hidden="1" x14ac:dyDescent="0.25">
      <c r="A100" s="1">
        <v>658</v>
      </c>
      <c r="B100" s="1" t="s">
        <v>66</v>
      </c>
      <c r="C100" s="1" t="s">
        <v>1</v>
      </c>
      <c r="D100" s="1">
        <v>75</v>
      </c>
      <c r="E100" s="1">
        <v>1</v>
      </c>
      <c r="F100" s="1" t="s">
        <v>26</v>
      </c>
      <c r="G100" s="1" t="s">
        <v>17</v>
      </c>
      <c r="H100" s="1">
        <v>1</v>
      </c>
      <c r="I100" s="1"/>
      <c r="J100" s="1"/>
      <c r="K100" s="1"/>
      <c r="L100" s="1" t="s">
        <v>27</v>
      </c>
      <c r="M100" s="1"/>
      <c r="N100" s="1"/>
      <c r="O100" s="1"/>
      <c r="P100" s="1">
        <v>1500</v>
      </c>
      <c r="Q100" s="1" t="s">
        <v>5</v>
      </c>
      <c r="R100" s="1"/>
      <c r="S100" s="1" t="s">
        <v>6</v>
      </c>
      <c r="T100" s="1" t="s">
        <v>6</v>
      </c>
      <c r="U100" s="1"/>
      <c r="V100" s="1" t="s">
        <v>5</v>
      </c>
      <c r="W100" s="1" t="s">
        <v>6</v>
      </c>
      <c r="X100" s="1"/>
      <c r="Y100" s="1" t="s">
        <v>6</v>
      </c>
      <c r="Z100" s="1"/>
      <c r="AA100" s="1"/>
      <c r="AB100" s="1" t="s">
        <v>20</v>
      </c>
      <c r="AC100" s="1" t="s">
        <v>29</v>
      </c>
      <c r="AD100" s="1">
        <v>3</v>
      </c>
      <c r="AE100" s="1"/>
      <c r="AF100" s="1">
        <v>0</v>
      </c>
      <c r="AG100" s="1">
        <v>2</v>
      </c>
      <c r="AH100" s="1">
        <v>2</v>
      </c>
      <c r="AI100" s="1">
        <v>2</v>
      </c>
      <c r="AJ100" s="1" t="s">
        <v>196</v>
      </c>
      <c r="AK100" s="1"/>
      <c r="AL100" s="1"/>
      <c r="AM100" s="2">
        <v>44586.726099537038</v>
      </c>
      <c r="AN100" s="1" t="s">
        <v>197</v>
      </c>
      <c r="AO100" s="1">
        <f>IF(P100*E100&gt;0,P100/E100,0)</f>
        <v>1500</v>
      </c>
    </row>
    <row r="101" spans="1:41" hidden="1" x14ac:dyDescent="0.25">
      <c r="A101" s="1">
        <v>659</v>
      </c>
      <c r="B101" s="1" t="s">
        <v>66</v>
      </c>
      <c r="C101" s="1" t="s">
        <v>30</v>
      </c>
      <c r="D101" s="1">
        <v>80</v>
      </c>
      <c r="E101" s="1"/>
      <c r="F101" s="1" t="s">
        <v>26</v>
      </c>
      <c r="G101" s="1" t="s">
        <v>17</v>
      </c>
      <c r="H101" s="1"/>
      <c r="I101" s="1"/>
      <c r="J101" s="1"/>
      <c r="K101" s="1"/>
      <c r="L101" s="1"/>
      <c r="M101" s="1"/>
      <c r="N101" s="1"/>
      <c r="O101" s="1"/>
      <c r="P101" s="1">
        <v>2000</v>
      </c>
      <c r="Q101" s="1" t="s">
        <v>5</v>
      </c>
      <c r="R101" s="1"/>
      <c r="S101" s="1"/>
      <c r="T101" s="1" t="s">
        <v>5</v>
      </c>
      <c r="U101" s="1" t="s">
        <v>29</v>
      </c>
      <c r="V101" s="1"/>
      <c r="W101" s="1"/>
      <c r="X101" s="1"/>
      <c r="Y101" s="1"/>
      <c r="Z101" s="1"/>
      <c r="AA101" s="1"/>
      <c r="AB101" s="1" t="s">
        <v>6</v>
      </c>
      <c r="AC101" s="1" t="s">
        <v>29</v>
      </c>
      <c r="AD101" s="1">
        <v>2</v>
      </c>
      <c r="AE101" s="1"/>
      <c r="AF101" s="1"/>
      <c r="AG101" s="1"/>
      <c r="AH101" s="1"/>
      <c r="AI101" s="1"/>
      <c r="AJ101" s="1" t="s">
        <v>196</v>
      </c>
      <c r="AK101" s="1"/>
      <c r="AL101" s="1"/>
      <c r="AM101" s="2">
        <v>44586.727175925924</v>
      </c>
      <c r="AN101" s="1" t="s">
        <v>197</v>
      </c>
      <c r="AO101" s="1">
        <f>IF(P101*E101&gt;0,P101/E101,0)</f>
        <v>0</v>
      </c>
    </row>
    <row r="102" spans="1:41" hidden="1" x14ac:dyDescent="0.25">
      <c r="A102" s="1">
        <v>661</v>
      </c>
      <c r="B102" s="1" t="s">
        <v>66</v>
      </c>
      <c r="C102" s="1" t="s">
        <v>30</v>
      </c>
      <c r="D102" s="1">
        <v>85</v>
      </c>
      <c r="E102" s="1">
        <v>2</v>
      </c>
      <c r="F102" s="1" t="s">
        <v>9</v>
      </c>
      <c r="G102" s="1" t="s">
        <v>17</v>
      </c>
      <c r="H102" s="1">
        <v>2</v>
      </c>
      <c r="I102" s="1"/>
      <c r="J102" s="1"/>
      <c r="K102" s="1"/>
      <c r="L102" s="1" t="s">
        <v>27</v>
      </c>
      <c r="M102" s="1"/>
      <c r="N102" s="1"/>
      <c r="O102" s="1"/>
      <c r="P102" s="1">
        <v>3000</v>
      </c>
      <c r="Q102" s="1" t="s">
        <v>5</v>
      </c>
      <c r="R102" s="1"/>
      <c r="S102" s="1" t="s">
        <v>5</v>
      </c>
      <c r="T102" s="1" t="s">
        <v>6</v>
      </c>
      <c r="U102" s="1" t="s">
        <v>29</v>
      </c>
      <c r="V102" s="1" t="s">
        <v>5</v>
      </c>
      <c r="W102" s="1" t="s">
        <v>6</v>
      </c>
      <c r="X102" s="1"/>
      <c r="Y102" s="1" t="s">
        <v>6</v>
      </c>
      <c r="Z102" s="1"/>
      <c r="AA102" s="1"/>
      <c r="AB102" s="1" t="s">
        <v>6</v>
      </c>
      <c r="AC102" s="1" t="s">
        <v>29</v>
      </c>
      <c r="AD102" s="1">
        <v>2</v>
      </c>
      <c r="AE102" s="1">
        <v>0</v>
      </c>
      <c r="AF102" s="1">
        <v>0</v>
      </c>
      <c r="AG102" s="1">
        <v>1</v>
      </c>
      <c r="AH102" s="1">
        <v>1</v>
      </c>
      <c r="AI102" s="1">
        <v>1</v>
      </c>
      <c r="AJ102" s="1" t="s">
        <v>196</v>
      </c>
      <c r="AK102" s="1"/>
      <c r="AL102" s="1"/>
      <c r="AM102" s="2">
        <v>44586.728495370371</v>
      </c>
      <c r="AN102" s="1" t="s">
        <v>197</v>
      </c>
      <c r="AO102" s="1">
        <f>IF(P102*E102&gt;0,P102/E102,0)</f>
        <v>1500</v>
      </c>
    </row>
    <row r="103" spans="1:41" hidden="1" x14ac:dyDescent="0.25">
      <c r="A103" s="1">
        <v>662</v>
      </c>
      <c r="B103" s="1" t="s">
        <v>66</v>
      </c>
      <c r="C103" s="1" t="s">
        <v>1</v>
      </c>
      <c r="D103" s="1">
        <v>85</v>
      </c>
      <c r="E103" s="1">
        <v>2</v>
      </c>
      <c r="F103" s="1" t="s">
        <v>9</v>
      </c>
      <c r="G103" s="1" t="s">
        <v>17</v>
      </c>
      <c r="H103" s="1">
        <v>2</v>
      </c>
      <c r="I103" s="1"/>
      <c r="J103" s="1"/>
      <c r="K103" s="1"/>
      <c r="L103" s="1" t="s">
        <v>27</v>
      </c>
      <c r="M103" s="1"/>
      <c r="N103" s="1"/>
      <c r="O103" s="1"/>
      <c r="P103" s="1">
        <v>3000</v>
      </c>
      <c r="Q103" s="1" t="s">
        <v>5</v>
      </c>
      <c r="R103" s="1"/>
      <c r="S103" s="1" t="s">
        <v>5</v>
      </c>
      <c r="T103" s="1" t="s">
        <v>6</v>
      </c>
      <c r="U103" s="1"/>
      <c r="V103" s="1" t="s">
        <v>5</v>
      </c>
      <c r="W103" s="1" t="s">
        <v>6</v>
      </c>
      <c r="X103" s="1"/>
      <c r="Y103" s="1" t="s">
        <v>6</v>
      </c>
      <c r="Z103" s="1"/>
      <c r="AA103" s="1"/>
      <c r="AB103" s="1" t="s">
        <v>6</v>
      </c>
      <c r="AC103" s="1" t="s">
        <v>29</v>
      </c>
      <c r="AD103" s="1">
        <v>2</v>
      </c>
      <c r="AE103" s="1">
        <v>1</v>
      </c>
      <c r="AF103" s="1">
        <v>0</v>
      </c>
      <c r="AG103" s="1">
        <v>1</v>
      </c>
      <c r="AH103" s="1">
        <v>1</v>
      </c>
      <c r="AI103" s="1">
        <v>1</v>
      </c>
      <c r="AJ103" s="1" t="s">
        <v>196</v>
      </c>
      <c r="AK103" s="1"/>
      <c r="AL103" s="1"/>
      <c r="AM103" s="2">
        <v>44586.729768518519</v>
      </c>
      <c r="AN103" s="1" t="s">
        <v>197</v>
      </c>
      <c r="AO103" s="1">
        <f>IF(P103*E103&gt;0,P103/E103,0)</f>
        <v>1500</v>
      </c>
    </row>
    <row r="104" spans="1:41" x14ac:dyDescent="0.25">
      <c r="A104" s="1">
        <v>666</v>
      </c>
      <c r="B104" s="1" t="s">
        <v>66</v>
      </c>
      <c r="C104" s="1"/>
      <c r="D104" s="1">
        <v>85</v>
      </c>
      <c r="E104" s="1">
        <v>1</v>
      </c>
      <c r="F104" s="1" t="s">
        <v>26</v>
      </c>
      <c r="G104" s="1" t="s">
        <v>3</v>
      </c>
      <c r="H104" s="1">
        <v>1</v>
      </c>
      <c r="I104" s="1" t="s">
        <v>4</v>
      </c>
      <c r="J104" s="1" t="s">
        <v>10</v>
      </c>
      <c r="K104" s="1"/>
      <c r="L104" s="1"/>
      <c r="M104" s="1"/>
      <c r="N104" s="1"/>
      <c r="O104" s="1"/>
      <c r="P104" s="1">
        <v>1500</v>
      </c>
      <c r="Q104" s="1" t="s">
        <v>6</v>
      </c>
      <c r="R104" s="1" t="s">
        <v>39</v>
      </c>
      <c r="S104" s="1" t="s">
        <v>6</v>
      </c>
      <c r="T104" s="1" t="s">
        <v>6</v>
      </c>
      <c r="U104" s="1"/>
      <c r="V104" s="1"/>
      <c r="W104" s="1" t="s">
        <v>6</v>
      </c>
      <c r="X104" s="1"/>
      <c r="Y104" s="1" t="s">
        <v>5</v>
      </c>
      <c r="Z104" s="1" t="s">
        <v>13</v>
      </c>
      <c r="AA104" s="1" t="s">
        <v>24</v>
      </c>
      <c r="AB104" s="1" t="s">
        <v>7</v>
      </c>
      <c r="AC104" s="1" t="s">
        <v>32</v>
      </c>
      <c r="AD104" s="1">
        <v>1</v>
      </c>
      <c r="AE104" s="1"/>
      <c r="AF104" s="1">
        <v>0</v>
      </c>
      <c r="AG104" s="1">
        <v>0</v>
      </c>
      <c r="AH104" s="1">
        <v>1</v>
      </c>
      <c r="AI104" s="1"/>
      <c r="AJ104" s="1" t="s">
        <v>196</v>
      </c>
      <c r="AK104" s="1"/>
      <c r="AL104" s="1"/>
      <c r="AM104" s="2">
        <v>44586.731944444444</v>
      </c>
      <c r="AN104" s="1" t="s">
        <v>197</v>
      </c>
      <c r="AO104" s="1">
        <f>IF(P104*E104&gt;0,P104/E104,0)</f>
        <v>1500</v>
      </c>
    </row>
    <row r="105" spans="1:41" hidden="1" x14ac:dyDescent="0.25">
      <c r="A105" s="1">
        <v>669</v>
      </c>
      <c r="B105" s="1" t="s">
        <v>66</v>
      </c>
      <c r="C105" s="1" t="s">
        <v>30</v>
      </c>
      <c r="D105" s="1">
        <v>70</v>
      </c>
      <c r="E105" s="1">
        <v>1</v>
      </c>
      <c r="F105" s="1" t="s">
        <v>26</v>
      </c>
      <c r="G105" s="1" t="s">
        <v>17</v>
      </c>
      <c r="H105" s="1"/>
      <c r="I105" s="1"/>
      <c r="J105" s="1"/>
      <c r="K105" s="1"/>
      <c r="L105" s="1" t="s">
        <v>27</v>
      </c>
      <c r="M105" s="1"/>
      <c r="N105" s="1"/>
      <c r="O105" s="1"/>
      <c r="P105" s="1">
        <v>1000</v>
      </c>
      <c r="Q105" s="1" t="s">
        <v>5</v>
      </c>
      <c r="R105" s="1"/>
      <c r="S105" s="1" t="s">
        <v>6</v>
      </c>
      <c r="T105" s="1" t="s">
        <v>6</v>
      </c>
      <c r="U105" s="1" t="s">
        <v>29</v>
      </c>
      <c r="V105" s="1"/>
      <c r="W105" s="1" t="s">
        <v>5</v>
      </c>
      <c r="X105" s="1"/>
      <c r="Y105" s="1"/>
      <c r="Z105" s="1"/>
      <c r="AA105" s="1" t="s">
        <v>14</v>
      </c>
      <c r="AB105" s="1" t="s">
        <v>6</v>
      </c>
      <c r="AC105" s="1"/>
      <c r="AD105" s="1">
        <v>3</v>
      </c>
      <c r="AE105" s="1"/>
      <c r="AF105" s="1"/>
      <c r="AG105" s="1"/>
      <c r="AH105" s="1"/>
      <c r="AI105" s="1"/>
      <c r="AJ105" s="1" t="s">
        <v>196</v>
      </c>
      <c r="AK105" s="1"/>
      <c r="AL105" s="1"/>
      <c r="AM105" s="2">
        <v>44586.735694444447</v>
      </c>
      <c r="AN105" s="1" t="s">
        <v>197</v>
      </c>
      <c r="AO105" s="1">
        <f>IF(P105*E105&gt;0,P105/E105,0)</f>
        <v>1000</v>
      </c>
    </row>
    <row r="106" spans="1:41" x14ac:dyDescent="0.25">
      <c r="A106" s="1">
        <v>673</v>
      </c>
      <c r="B106" s="1" t="s">
        <v>66</v>
      </c>
      <c r="C106" s="1" t="s">
        <v>30</v>
      </c>
      <c r="D106" s="1">
        <v>50</v>
      </c>
      <c r="E106" s="1">
        <v>4</v>
      </c>
      <c r="F106" s="1" t="s">
        <v>16</v>
      </c>
      <c r="G106" s="1" t="s">
        <v>17</v>
      </c>
      <c r="H106" s="1">
        <v>1</v>
      </c>
      <c r="I106" s="1"/>
      <c r="J106" s="1" t="s">
        <v>10</v>
      </c>
      <c r="K106" s="1" t="s">
        <v>18</v>
      </c>
      <c r="L106" s="1"/>
      <c r="M106" s="1"/>
      <c r="N106" s="1"/>
      <c r="O106" s="1"/>
      <c r="P106" s="1">
        <v>2500</v>
      </c>
      <c r="Q106" s="1" t="s">
        <v>5</v>
      </c>
      <c r="R106" s="1"/>
      <c r="S106" s="1" t="s">
        <v>6</v>
      </c>
      <c r="T106" s="1" t="s">
        <v>5</v>
      </c>
      <c r="U106" s="1" t="s">
        <v>23</v>
      </c>
      <c r="V106" s="1" t="s">
        <v>6</v>
      </c>
      <c r="W106" s="1" t="s">
        <v>6</v>
      </c>
      <c r="X106" s="1"/>
      <c r="Y106" s="1" t="s">
        <v>5</v>
      </c>
      <c r="Z106" s="1" t="s">
        <v>39</v>
      </c>
      <c r="AA106" s="1" t="s">
        <v>14</v>
      </c>
      <c r="AB106" s="1" t="s">
        <v>7</v>
      </c>
      <c r="AC106" s="1" t="s">
        <v>8</v>
      </c>
      <c r="AD106" s="1">
        <v>1</v>
      </c>
      <c r="AE106" s="1">
        <v>0</v>
      </c>
      <c r="AF106" s="1">
        <v>0</v>
      </c>
      <c r="AG106" s="1">
        <v>0</v>
      </c>
      <c r="AH106" s="1">
        <v>1</v>
      </c>
      <c r="AI106" s="1">
        <v>0</v>
      </c>
      <c r="AJ106" s="1" t="s">
        <v>196</v>
      </c>
      <c r="AK106" s="1"/>
      <c r="AL106" s="1"/>
      <c r="AM106" s="2">
        <v>44586.74015046296</v>
      </c>
      <c r="AN106" s="1" t="s">
        <v>197</v>
      </c>
      <c r="AO106" s="1">
        <f>IF(P106*E106&gt;0,P106/E106,0)</f>
        <v>625</v>
      </c>
    </row>
    <row r="107" spans="1:41" hidden="1" x14ac:dyDescent="0.25">
      <c r="A107" s="1">
        <v>676</v>
      </c>
      <c r="B107" s="1" t="s">
        <v>66</v>
      </c>
      <c r="C107" s="1" t="s">
        <v>30</v>
      </c>
      <c r="D107" s="1">
        <v>80</v>
      </c>
      <c r="E107" s="1"/>
      <c r="F107" s="1" t="s">
        <v>9</v>
      </c>
      <c r="G107" s="1"/>
      <c r="H107" s="1">
        <v>2</v>
      </c>
      <c r="I107" s="1"/>
      <c r="J107" s="1"/>
      <c r="K107" s="1"/>
      <c r="L107" s="1" t="s">
        <v>27</v>
      </c>
      <c r="M107" s="1"/>
      <c r="N107" s="1"/>
      <c r="O107" s="1"/>
      <c r="P107" s="1">
        <v>2000</v>
      </c>
      <c r="Q107" s="1" t="s">
        <v>5</v>
      </c>
      <c r="R107" s="1"/>
      <c r="S107" s="1" t="s">
        <v>5</v>
      </c>
      <c r="T107" s="1" t="s">
        <v>6</v>
      </c>
      <c r="U107" s="1"/>
      <c r="V107" s="1" t="s">
        <v>5</v>
      </c>
      <c r="W107" s="1" t="s">
        <v>6</v>
      </c>
      <c r="X107" s="1"/>
      <c r="Y107" s="1" t="s">
        <v>6</v>
      </c>
      <c r="Z107" s="1"/>
      <c r="AA107" s="1"/>
      <c r="AB107" s="1" t="s">
        <v>6</v>
      </c>
      <c r="AC107" s="1" t="s">
        <v>32</v>
      </c>
      <c r="AD107" s="1">
        <v>2</v>
      </c>
      <c r="AE107" s="1">
        <v>2</v>
      </c>
      <c r="AF107" s="1">
        <v>0</v>
      </c>
      <c r="AG107" s="1">
        <v>2</v>
      </c>
      <c r="AH107" s="1">
        <v>2</v>
      </c>
      <c r="AI107" s="1">
        <v>2</v>
      </c>
      <c r="AJ107" s="1" t="s">
        <v>196</v>
      </c>
      <c r="AK107" s="1"/>
      <c r="AL107" s="1"/>
      <c r="AM107" s="2">
        <v>44586.741527777776</v>
      </c>
      <c r="AN107" s="1" t="s">
        <v>197</v>
      </c>
      <c r="AO107" s="1">
        <f>IF(P107*E107&gt;0,P107/E107,0)</f>
        <v>0</v>
      </c>
    </row>
    <row r="108" spans="1:41" hidden="1" x14ac:dyDescent="0.25">
      <c r="A108" s="1">
        <v>678</v>
      </c>
      <c r="B108" s="1" t="s">
        <v>66</v>
      </c>
      <c r="C108" s="1"/>
      <c r="D108" s="1">
        <v>70</v>
      </c>
      <c r="E108" s="1"/>
      <c r="F108" s="1" t="s">
        <v>9</v>
      </c>
      <c r="G108" s="1" t="s">
        <v>17</v>
      </c>
      <c r="H108" s="1">
        <v>2</v>
      </c>
      <c r="I108" s="1"/>
      <c r="J108" s="1"/>
      <c r="K108" s="1"/>
      <c r="L108" s="1" t="s">
        <v>27</v>
      </c>
      <c r="M108" s="1"/>
      <c r="N108" s="1"/>
      <c r="O108" s="1"/>
      <c r="P108" s="1">
        <v>2000</v>
      </c>
      <c r="Q108" s="1" t="s">
        <v>6</v>
      </c>
      <c r="R108" s="1" t="s">
        <v>58</v>
      </c>
      <c r="S108" s="1" t="s">
        <v>5</v>
      </c>
      <c r="T108" s="1" t="s">
        <v>6</v>
      </c>
      <c r="U108" s="1"/>
      <c r="V108" s="1" t="s">
        <v>6</v>
      </c>
      <c r="W108" s="1" t="s">
        <v>6</v>
      </c>
      <c r="X108" s="1"/>
      <c r="Y108" s="1" t="s">
        <v>6</v>
      </c>
      <c r="Z108" s="1"/>
      <c r="AA108" s="1" t="s">
        <v>24</v>
      </c>
      <c r="AB108" s="1" t="s">
        <v>20</v>
      </c>
      <c r="AC108" s="1" t="s">
        <v>29</v>
      </c>
      <c r="AD108" s="1">
        <v>0</v>
      </c>
      <c r="AE108" s="1"/>
      <c r="AF108" s="1">
        <v>0</v>
      </c>
      <c r="AG108" s="1">
        <v>2</v>
      </c>
      <c r="AH108" s="1">
        <v>2</v>
      </c>
      <c r="AI108" s="1">
        <v>2</v>
      </c>
      <c r="AJ108" s="1" t="s">
        <v>196</v>
      </c>
      <c r="AK108" s="1"/>
      <c r="AL108" s="1"/>
      <c r="AM108" s="2">
        <v>44586.742939814816</v>
      </c>
      <c r="AN108" s="1" t="s">
        <v>197</v>
      </c>
      <c r="AO108" s="1">
        <f>IF(P108*E108&gt;0,P108/E108,0)</f>
        <v>0</v>
      </c>
    </row>
    <row r="109" spans="1:41" hidden="1" x14ac:dyDescent="0.25">
      <c r="A109" s="1">
        <v>683</v>
      </c>
      <c r="B109" s="1" t="s">
        <v>66</v>
      </c>
      <c r="C109" s="1"/>
      <c r="D109" s="1">
        <v>65</v>
      </c>
      <c r="E109" s="1"/>
      <c r="F109" s="1" t="s">
        <v>9</v>
      </c>
      <c r="G109" s="1"/>
      <c r="H109" s="1">
        <v>2</v>
      </c>
      <c r="I109" s="1"/>
      <c r="J109" s="1"/>
      <c r="K109" s="1"/>
      <c r="L109" s="1" t="s">
        <v>27</v>
      </c>
      <c r="M109" s="1"/>
      <c r="N109" s="1"/>
      <c r="O109" s="1"/>
      <c r="P109" s="1">
        <v>1000</v>
      </c>
      <c r="Q109" s="1" t="s">
        <v>5</v>
      </c>
      <c r="R109" s="1"/>
      <c r="S109" s="1" t="s">
        <v>6</v>
      </c>
      <c r="T109" s="1" t="s">
        <v>6</v>
      </c>
      <c r="U109" s="1" t="s">
        <v>29</v>
      </c>
      <c r="V109" s="1" t="s">
        <v>5</v>
      </c>
      <c r="W109" s="1" t="s">
        <v>6</v>
      </c>
      <c r="X109" s="1"/>
      <c r="Y109" s="1" t="s">
        <v>6</v>
      </c>
      <c r="Z109" s="1"/>
      <c r="AA109" s="1" t="s">
        <v>25</v>
      </c>
      <c r="AB109" s="1" t="s">
        <v>6</v>
      </c>
      <c r="AC109" s="1" t="s">
        <v>29</v>
      </c>
      <c r="AD109" s="1">
        <v>0</v>
      </c>
      <c r="AE109" s="1"/>
      <c r="AF109" s="1">
        <v>0</v>
      </c>
      <c r="AG109" s="1">
        <v>0</v>
      </c>
      <c r="AH109" s="1">
        <v>0</v>
      </c>
      <c r="AI109" s="1">
        <v>0</v>
      </c>
      <c r="AJ109" s="1" t="s">
        <v>196</v>
      </c>
      <c r="AK109" s="1"/>
      <c r="AL109" s="1"/>
      <c r="AM109" s="2">
        <v>44586.74491898148</v>
      </c>
      <c r="AN109" s="1" t="s">
        <v>197</v>
      </c>
      <c r="AO109" s="1">
        <f>IF(P109*E109&gt;0,P109/E109,0)</f>
        <v>0</v>
      </c>
    </row>
    <row r="110" spans="1:41" hidden="1" x14ac:dyDescent="0.25">
      <c r="A110" s="1">
        <v>685</v>
      </c>
      <c r="B110" s="1" t="s">
        <v>66</v>
      </c>
      <c r="C110" s="1" t="s">
        <v>30</v>
      </c>
      <c r="D110" s="1">
        <v>80</v>
      </c>
      <c r="E110" s="1">
        <v>2</v>
      </c>
      <c r="F110" s="1" t="s">
        <v>9</v>
      </c>
      <c r="G110" s="1" t="s">
        <v>17</v>
      </c>
      <c r="H110" s="1">
        <v>2</v>
      </c>
      <c r="I110" s="1"/>
      <c r="J110" s="1"/>
      <c r="K110" s="1"/>
      <c r="L110" s="1" t="s">
        <v>27</v>
      </c>
      <c r="M110" s="1"/>
      <c r="N110" s="1"/>
      <c r="O110" s="1"/>
      <c r="P110" s="1">
        <v>1000</v>
      </c>
      <c r="Q110" s="1" t="s">
        <v>5</v>
      </c>
      <c r="R110" s="1" t="s">
        <v>11</v>
      </c>
      <c r="S110" s="1" t="s">
        <v>6</v>
      </c>
      <c r="T110" s="1" t="s">
        <v>6</v>
      </c>
      <c r="U110" s="1" t="s">
        <v>10</v>
      </c>
      <c r="V110" s="1" t="s">
        <v>6</v>
      </c>
      <c r="W110" s="1" t="s">
        <v>6</v>
      </c>
      <c r="X110" s="1"/>
      <c r="Y110" s="1" t="s">
        <v>6</v>
      </c>
      <c r="Z110" s="1"/>
      <c r="AA110" s="1" t="s">
        <v>25</v>
      </c>
      <c r="AB110" s="1" t="s">
        <v>6</v>
      </c>
      <c r="AC110" s="1" t="s">
        <v>8</v>
      </c>
      <c r="AD110" s="1">
        <v>0</v>
      </c>
      <c r="AE110" s="1"/>
      <c r="AF110" s="1">
        <v>0</v>
      </c>
      <c r="AG110" s="1">
        <v>0</v>
      </c>
      <c r="AH110" s="1">
        <v>0</v>
      </c>
      <c r="AI110" s="1">
        <v>0</v>
      </c>
      <c r="AJ110" s="1" t="s">
        <v>196</v>
      </c>
      <c r="AK110" s="1"/>
      <c r="AL110" s="1"/>
      <c r="AM110" s="2">
        <v>44586.746550925927</v>
      </c>
      <c r="AN110" s="1" t="s">
        <v>197</v>
      </c>
      <c r="AO110" s="1">
        <f>IF(P110*E110&gt;0,P110/E110,0)</f>
        <v>500</v>
      </c>
    </row>
    <row r="111" spans="1:41" hidden="1" x14ac:dyDescent="0.25">
      <c r="A111" s="1">
        <v>688</v>
      </c>
      <c r="B111" s="1" t="s">
        <v>66</v>
      </c>
      <c r="C111" s="1" t="s">
        <v>1</v>
      </c>
      <c r="D111" s="1">
        <v>70</v>
      </c>
      <c r="E111" s="1"/>
      <c r="F111" s="1" t="s">
        <v>2</v>
      </c>
      <c r="G111" s="1" t="s">
        <v>17</v>
      </c>
      <c r="H111" s="1">
        <v>2</v>
      </c>
      <c r="I111" s="1" t="s">
        <v>4</v>
      </c>
      <c r="J111" s="1"/>
      <c r="K111" s="1"/>
      <c r="L111" s="1" t="s">
        <v>27</v>
      </c>
      <c r="M111" s="1"/>
      <c r="N111" s="1"/>
      <c r="O111" s="1"/>
      <c r="P111" s="1">
        <v>4000</v>
      </c>
      <c r="Q111" s="1" t="s">
        <v>5</v>
      </c>
      <c r="R111" s="1"/>
      <c r="S111" s="1" t="s">
        <v>5</v>
      </c>
      <c r="T111" s="1" t="s">
        <v>6</v>
      </c>
      <c r="U111" s="1"/>
      <c r="V111" s="1" t="s">
        <v>5</v>
      </c>
      <c r="W111" s="1" t="s">
        <v>6</v>
      </c>
      <c r="X111" s="1"/>
      <c r="Y111" s="1" t="s">
        <v>6</v>
      </c>
      <c r="Z111" s="1"/>
      <c r="AA111" s="1" t="s">
        <v>14</v>
      </c>
      <c r="AB111" s="1" t="s">
        <v>24</v>
      </c>
      <c r="AC111" s="1" t="s">
        <v>32</v>
      </c>
      <c r="AD111" s="1">
        <v>2</v>
      </c>
      <c r="AE111" s="1">
        <v>0</v>
      </c>
      <c r="AF111" s="1">
        <v>0</v>
      </c>
      <c r="AG111" s="1">
        <v>1</v>
      </c>
      <c r="AH111" s="1">
        <v>1</v>
      </c>
      <c r="AI111" s="1">
        <v>0</v>
      </c>
      <c r="AJ111" s="1" t="s">
        <v>196</v>
      </c>
      <c r="AK111" s="1"/>
      <c r="AL111" s="1"/>
      <c r="AM111" s="2">
        <v>44586.748067129629</v>
      </c>
      <c r="AN111" s="1" t="s">
        <v>197</v>
      </c>
      <c r="AO111" s="1">
        <f>IF(P111*E111&gt;0,P111/E111,0)</f>
        <v>0</v>
      </c>
    </row>
    <row r="112" spans="1:41" hidden="1" x14ac:dyDescent="0.25">
      <c r="A112" s="1">
        <v>691</v>
      </c>
      <c r="B112" s="1" t="s">
        <v>66</v>
      </c>
      <c r="C112" s="1" t="s">
        <v>1</v>
      </c>
      <c r="D112" s="1">
        <v>85</v>
      </c>
      <c r="E112" s="1">
        <v>1</v>
      </c>
      <c r="F112" s="1" t="s">
        <v>26</v>
      </c>
      <c r="G112" s="1" t="s">
        <v>17</v>
      </c>
      <c r="H112" s="1">
        <v>1</v>
      </c>
      <c r="I112" s="1"/>
      <c r="J112" s="1"/>
      <c r="K112" s="1"/>
      <c r="L112" s="1" t="s">
        <v>27</v>
      </c>
      <c r="M112" s="1"/>
      <c r="N112" s="1"/>
      <c r="O112" s="1"/>
      <c r="P112" s="1">
        <v>1000</v>
      </c>
      <c r="Q112" s="1"/>
      <c r="R112" s="1" t="s">
        <v>58</v>
      </c>
      <c r="S112" s="1" t="s">
        <v>6</v>
      </c>
      <c r="T112" s="1" t="s">
        <v>6</v>
      </c>
      <c r="U112" s="1"/>
      <c r="V112" s="1" t="s">
        <v>6</v>
      </c>
      <c r="W112" s="1" t="s">
        <v>6</v>
      </c>
      <c r="X112" s="1"/>
      <c r="Y112" s="1" t="s">
        <v>6</v>
      </c>
      <c r="Z112" s="1"/>
      <c r="AA112" s="1" t="s">
        <v>24</v>
      </c>
      <c r="AB112" s="1" t="s">
        <v>20</v>
      </c>
      <c r="AC112" s="1" t="s">
        <v>8</v>
      </c>
      <c r="AD112" s="1"/>
      <c r="AE112" s="1"/>
      <c r="AF112" s="1"/>
      <c r="AG112" s="1"/>
      <c r="AH112" s="1"/>
      <c r="AI112" s="1"/>
      <c r="AJ112" s="1" t="s">
        <v>196</v>
      </c>
      <c r="AK112" s="1"/>
      <c r="AL112" s="1"/>
      <c r="AM112" s="2">
        <v>44586.749722222223</v>
      </c>
      <c r="AN112" s="1" t="s">
        <v>197</v>
      </c>
      <c r="AO112" s="1">
        <f>IF(P112*E112&gt;0,P112/E112,0)</f>
        <v>1000</v>
      </c>
    </row>
    <row r="113" spans="1:41" hidden="1" x14ac:dyDescent="0.25">
      <c r="A113" s="1">
        <v>694</v>
      </c>
      <c r="B113" s="1" t="s">
        <v>66</v>
      </c>
      <c r="C113" s="1" t="s">
        <v>30</v>
      </c>
      <c r="D113" s="1">
        <v>75</v>
      </c>
      <c r="E113" s="1">
        <v>2</v>
      </c>
      <c r="F113" s="1" t="s">
        <v>9</v>
      </c>
      <c r="G113" s="1" t="s">
        <v>17</v>
      </c>
      <c r="H113" s="1">
        <v>2</v>
      </c>
      <c r="I113" s="1"/>
      <c r="J113" s="1"/>
      <c r="K113" s="1"/>
      <c r="L113" s="1" t="s">
        <v>27</v>
      </c>
      <c r="M113" s="1"/>
      <c r="N113" s="1"/>
      <c r="O113" s="1"/>
      <c r="P113" s="1">
        <v>3500</v>
      </c>
      <c r="Q113" s="1" t="s">
        <v>5</v>
      </c>
      <c r="R113" s="1"/>
      <c r="S113" s="1" t="s">
        <v>6</v>
      </c>
      <c r="T113" s="1" t="s">
        <v>6</v>
      </c>
      <c r="U113" s="1"/>
      <c r="V113" s="1"/>
      <c r="W113" s="1" t="s">
        <v>5</v>
      </c>
      <c r="X113" s="1" t="s">
        <v>12</v>
      </c>
      <c r="Y113" s="1" t="s">
        <v>6</v>
      </c>
      <c r="Z113" s="1"/>
      <c r="AA113" s="1" t="s">
        <v>14</v>
      </c>
      <c r="AB113" s="1" t="s">
        <v>6</v>
      </c>
      <c r="AC113" s="1" t="s">
        <v>29</v>
      </c>
      <c r="AD113" s="1">
        <v>2</v>
      </c>
      <c r="AE113" s="1"/>
      <c r="AF113" s="1">
        <v>0</v>
      </c>
      <c r="AG113" s="1">
        <v>0</v>
      </c>
      <c r="AH113" s="1">
        <v>1</v>
      </c>
      <c r="AI113" s="1">
        <v>2</v>
      </c>
      <c r="AJ113" s="1" t="s">
        <v>196</v>
      </c>
      <c r="AK113" s="1"/>
      <c r="AL113" s="1"/>
      <c r="AM113" s="2">
        <v>44586.751284722224</v>
      </c>
      <c r="AN113" s="1" t="s">
        <v>197</v>
      </c>
      <c r="AO113" s="1">
        <f>IF(P113*E113&gt;0,P113/E113,0)</f>
        <v>1750</v>
      </c>
    </row>
    <row r="114" spans="1:41" hidden="1" x14ac:dyDescent="0.25">
      <c r="A114" s="1">
        <v>696</v>
      </c>
      <c r="B114" s="1" t="s">
        <v>66</v>
      </c>
      <c r="C114" s="1" t="s">
        <v>30</v>
      </c>
      <c r="D114" s="1">
        <v>50</v>
      </c>
      <c r="E114" s="1">
        <v>2</v>
      </c>
      <c r="F114" s="1" t="s">
        <v>56</v>
      </c>
      <c r="G114" s="1" t="s">
        <v>17</v>
      </c>
      <c r="H114" s="1">
        <v>2</v>
      </c>
      <c r="I114" s="1" t="s">
        <v>4</v>
      </c>
      <c r="J114" s="1"/>
      <c r="K114" s="1"/>
      <c r="L114" s="1" t="s">
        <v>27</v>
      </c>
      <c r="M114" s="1"/>
      <c r="N114" s="1"/>
      <c r="O114" s="1"/>
      <c r="P114" s="1">
        <v>3000</v>
      </c>
      <c r="Q114" s="1" t="s">
        <v>5</v>
      </c>
      <c r="R114" s="1"/>
      <c r="S114" s="1" t="s">
        <v>5</v>
      </c>
      <c r="T114" s="1" t="s">
        <v>6</v>
      </c>
      <c r="U114" s="1"/>
      <c r="V114" s="1" t="s">
        <v>5</v>
      </c>
      <c r="W114" s="1" t="s">
        <v>6</v>
      </c>
      <c r="X114" s="1"/>
      <c r="Y114" s="1" t="s">
        <v>6</v>
      </c>
      <c r="Z114" s="1"/>
      <c r="AA114" s="1"/>
      <c r="AB114" s="1" t="s">
        <v>6</v>
      </c>
      <c r="AC114" s="1" t="s">
        <v>29</v>
      </c>
      <c r="AD114" s="1">
        <v>2</v>
      </c>
      <c r="AE114" s="1">
        <v>1</v>
      </c>
      <c r="AF114" s="1">
        <v>1</v>
      </c>
      <c r="AG114" s="1">
        <v>2</v>
      </c>
      <c r="AH114" s="1">
        <v>3</v>
      </c>
      <c r="AI114" s="1">
        <v>3</v>
      </c>
      <c r="AJ114" s="1" t="s">
        <v>196</v>
      </c>
      <c r="AK114" s="1"/>
      <c r="AL114" s="1"/>
      <c r="AM114" s="2">
        <v>44586.75273148148</v>
      </c>
      <c r="AN114" s="1" t="s">
        <v>197</v>
      </c>
      <c r="AO114" s="1">
        <f>IF(P114*E114&gt;0,P114/E114,0)</f>
        <v>1500</v>
      </c>
    </row>
    <row r="115" spans="1:41" hidden="1" x14ac:dyDescent="0.25">
      <c r="A115" s="1">
        <v>697</v>
      </c>
      <c r="B115" s="1" t="s">
        <v>66</v>
      </c>
      <c r="C115" s="1" t="s">
        <v>1</v>
      </c>
      <c r="D115" s="1">
        <v>80</v>
      </c>
      <c r="E115" s="1">
        <v>2</v>
      </c>
      <c r="F115" s="1" t="s">
        <v>2</v>
      </c>
      <c r="G115" s="1" t="s">
        <v>17</v>
      </c>
      <c r="H115" s="1">
        <v>2</v>
      </c>
      <c r="I115" s="1" t="s">
        <v>4</v>
      </c>
      <c r="J115" s="1"/>
      <c r="K115" s="1"/>
      <c r="L115" s="1" t="s">
        <v>27</v>
      </c>
      <c r="M115" s="1"/>
      <c r="N115" s="1"/>
      <c r="O115" s="1"/>
      <c r="P115" s="1">
        <v>3000</v>
      </c>
      <c r="Q115" s="1" t="s">
        <v>5</v>
      </c>
      <c r="R115" s="1"/>
      <c r="S115" s="1" t="s">
        <v>5</v>
      </c>
      <c r="T115" s="1" t="s">
        <v>6</v>
      </c>
      <c r="U115" s="1"/>
      <c r="V115" s="1" t="s">
        <v>5</v>
      </c>
      <c r="W115" s="1" t="s">
        <v>6</v>
      </c>
      <c r="X115" s="1"/>
      <c r="Y115" s="1" t="s">
        <v>6</v>
      </c>
      <c r="Z115" s="1"/>
      <c r="AA115" s="1"/>
      <c r="AB115" s="1" t="s">
        <v>20</v>
      </c>
      <c r="AC115" s="1" t="s">
        <v>29</v>
      </c>
      <c r="AD115" s="1">
        <v>3</v>
      </c>
      <c r="AE115" s="1">
        <v>1</v>
      </c>
      <c r="AF115" s="1">
        <v>1</v>
      </c>
      <c r="AG115" s="1"/>
      <c r="AH115" s="1">
        <v>3</v>
      </c>
      <c r="AI115" s="1">
        <v>3</v>
      </c>
      <c r="AJ115" s="1" t="s">
        <v>196</v>
      </c>
      <c r="AK115" s="1"/>
      <c r="AL115" s="1"/>
      <c r="AM115" s="2">
        <v>44586.754212962966</v>
      </c>
      <c r="AN115" s="1" t="s">
        <v>197</v>
      </c>
      <c r="AO115" s="1">
        <f>IF(P115*E115&gt;0,P115/E115,0)</f>
        <v>1500</v>
      </c>
    </row>
    <row r="116" spans="1:41" hidden="1" x14ac:dyDescent="0.25">
      <c r="A116" s="1">
        <v>699</v>
      </c>
      <c r="B116" s="1" t="s">
        <v>66</v>
      </c>
      <c r="C116" s="1" t="s">
        <v>1</v>
      </c>
      <c r="D116" s="1">
        <v>60</v>
      </c>
      <c r="E116" s="1">
        <v>1</v>
      </c>
      <c r="F116" s="1" t="s">
        <v>26</v>
      </c>
      <c r="G116" s="1" t="s">
        <v>3</v>
      </c>
      <c r="H116" s="1">
        <v>1</v>
      </c>
      <c r="I116" s="1"/>
      <c r="J116" s="1"/>
      <c r="K116" s="1"/>
      <c r="L116" s="1" t="s">
        <v>27</v>
      </c>
      <c r="M116" s="1"/>
      <c r="N116" s="1"/>
      <c r="O116" s="1"/>
      <c r="P116" s="1">
        <v>1500</v>
      </c>
      <c r="Q116" s="1" t="s">
        <v>5</v>
      </c>
      <c r="R116" s="1"/>
      <c r="S116" s="1"/>
      <c r="T116" s="1" t="s">
        <v>6</v>
      </c>
      <c r="U116" s="1"/>
      <c r="V116" s="1" t="s">
        <v>5</v>
      </c>
      <c r="W116" s="1" t="s">
        <v>6</v>
      </c>
      <c r="X116" s="1"/>
      <c r="Y116" s="1" t="s">
        <v>6</v>
      </c>
      <c r="Z116" s="1"/>
      <c r="AA116" s="1" t="s">
        <v>25</v>
      </c>
      <c r="AB116" s="1" t="s">
        <v>6</v>
      </c>
      <c r="AC116" s="1" t="s">
        <v>29</v>
      </c>
      <c r="AD116" s="1">
        <v>0</v>
      </c>
      <c r="AE116" s="1">
        <v>0</v>
      </c>
      <c r="AF116" s="1">
        <v>0</v>
      </c>
      <c r="AG116" s="1"/>
      <c r="AH116" s="1">
        <v>1</v>
      </c>
      <c r="AI116" s="1"/>
      <c r="AJ116" s="1" t="s">
        <v>196</v>
      </c>
      <c r="AK116" s="1"/>
      <c r="AL116" s="1"/>
      <c r="AM116" s="2">
        <v>44586.755601851852</v>
      </c>
      <c r="AN116" s="1" t="s">
        <v>197</v>
      </c>
      <c r="AO116" s="1">
        <f>IF(P116*E116&gt;0,P116/E116,0)</f>
        <v>1500</v>
      </c>
    </row>
    <row r="117" spans="1:41" hidden="1" x14ac:dyDescent="0.25">
      <c r="A117" s="1">
        <v>700</v>
      </c>
      <c r="B117" s="1" t="s">
        <v>66</v>
      </c>
      <c r="C117" s="1" t="s">
        <v>1</v>
      </c>
      <c r="D117" s="1">
        <v>70</v>
      </c>
      <c r="E117" s="1">
        <v>1</v>
      </c>
      <c r="F117" s="1"/>
      <c r="G117" s="1" t="s">
        <v>17</v>
      </c>
      <c r="H117" s="1">
        <v>1</v>
      </c>
      <c r="I117" s="1"/>
      <c r="J117" s="1"/>
      <c r="K117" s="1"/>
      <c r="L117" s="1" t="s">
        <v>27</v>
      </c>
      <c r="M117" s="1"/>
      <c r="N117" s="1"/>
      <c r="O117" s="1"/>
      <c r="P117" s="1">
        <v>1000</v>
      </c>
      <c r="Q117" s="1" t="s">
        <v>5</v>
      </c>
      <c r="R117" s="1"/>
      <c r="S117" s="1" t="s">
        <v>6</v>
      </c>
      <c r="T117" s="1" t="s">
        <v>6</v>
      </c>
      <c r="U117" s="1"/>
      <c r="V117" s="1" t="s">
        <v>6</v>
      </c>
      <c r="W117" s="1" t="s">
        <v>6</v>
      </c>
      <c r="X117" s="1"/>
      <c r="Y117" s="1" t="s">
        <v>6</v>
      </c>
      <c r="Z117" s="1"/>
      <c r="AA117" s="1" t="s">
        <v>14</v>
      </c>
      <c r="AB117" s="1" t="s">
        <v>20</v>
      </c>
      <c r="AC117" s="1" t="s">
        <v>32</v>
      </c>
      <c r="AD117" s="1">
        <v>0</v>
      </c>
      <c r="AE117" s="1"/>
      <c r="AF117" s="1">
        <v>0</v>
      </c>
      <c r="AG117" s="1">
        <v>0</v>
      </c>
      <c r="AH117" s="1">
        <v>1</v>
      </c>
      <c r="AI117" s="1">
        <v>1</v>
      </c>
      <c r="AJ117" s="1" t="s">
        <v>196</v>
      </c>
      <c r="AK117" s="1"/>
      <c r="AL117" s="1"/>
      <c r="AM117" s="2">
        <v>44586.756932870368</v>
      </c>
      <c r="AN117" s="1" t="s">
        <v>197</v>
      </c>
      <c r="AO117" s="1">
        <f>IF(P117*E117&gt;0,P117/E117,0)</f>
        <v>1000</v>
      </c>
    </row>
    <row r="118" spans="1:41" hidden="1" x14ac:dyDescent="0.25">
      <c r="A118" s="1">
        <v>702</v>
      </c>
      <c r="B118" s="1" t="s">
        <v>66</v>
      </c>
      <c r="C118" s="1" t="s">
        <v>30</v>
      </c>
      <c r="D118" s="1">
        <v>65</v>
      </c>
      <c r="E118" s="1">
        <v>3</v>
      </c>
      <c r="F118" s="1" t="s">
        <v>9</v>
      </c>
      <c r="G118" s="1" t="s">
        <v>17</v>
      </c>
      <c r="H118" s="1">
        <v>3</v>
      </c>
      <c r="I118" s="1"/>
      <c r="J118" s="1"/>
      <c r="K118" s="1"/>
      <c r="L118" s="1" t="s">
        <v>27</v>
      </c>
      <c r="M118" s="1"/>
      <c r="N118" s="1"/>
      <c r="O118" s="1"/>
      <c r="P118" s="1">
        <v>4000</v>
      </c>
      <c r="Q118" s="1" t="s">
        <v>5</v>
      </c>
      <c r="R118" s="1"/>
      <c r="S118" s="1" t="s">
        <v>5</v>
      </c>
      <c r="T118" s="1" t="s">
        <v>6</v>
      </c>
      <c r="U118" s="1"/>
      <c r="V118" s="1" t="s">
        <v>5</v>
      </c>
      <c r="W118" s="1" t="s">
        <v>6</v>
      </c>
      <c r="X118" s="1"/>
      <c r="Y118" s="1" t="s">
        <v>6</v>
      </c>
      <c r="Z118" s="1"/>
      <c r="AA118" s="1"/>
      <c r="AB118" s="1" t="s">
        <v>6</v>
      </c>
      <c r="AC118" s="1" t="s">
        <v>29</v>
      </c>
      <c r="AD118" s="1">
        <v>2</v>
      </c>
      <c r="AE118" s="1">
        <v>2</v>
      </c>
      <c r="AF118" s="1">
        <v>0</v>
      </c>
      <c r="AG118" s="1">
        <v>1</v>
      </c>
      <c r="AH118" s="1">
        <v>2</v>
      </c>
      <c r="AI118" s="1">
        <v>1</v>
      </c>
      <c r="AJ118" s="1" t="s">
        <v>196</v>
      </c>
      <c r="AK118" s="1"/>
      <c r="AL118" s="1"/>
      <c r="AM118" s="2">
        <v>44586.758287037039</v>
      </c>
      <c r="AN118" s="1" t="s">
        <v>197</v>
      </c>
      <c r="AO118" s="1">
        <f>IF(P118*E118&gt;0,P118/E118,0)</f>
        <v>1333.3333333333333</v>
      </c>
    </row>
    <row r="119" spans="1:41" hidden="1" x14ac:dyDescent="0.25">
      <c r="A119" s="1">
        <v>704</v>
      </c>
      <c r="B119" s="1" t="s">
        <v>66</v>
      </c>
      <c r="C119" s="1" t="s">
        <v>1</v>
      </c>
      <c r="D119" s="1">
        <v>60</v>
      </c>
      <c r="E119" s="1">
        <v>3</v>
      </c>
      <c r="F119" s="1" t="s">
        <v>16</v>
      </c>
      <c r="G119" s="1" t="s">
        <v>17</v>
      </c>
      <c r="H119" s="1">
        <v>3</v>
      </c>
      <c r="I119" s="1" t="s">
        <v>4</v>
      </c>
      <c r="J119" s="1"/>
      <c r="K119" s="1"/>
      <c r="L119" s="1" t="s">
        <v>27</v>
      </c>
      <c r="M119" s="1"/>
      <c r="N119" s="1"/>
      <c r="O119" s="1"/>
      <c r="P119" s="1">
        <v>4000</v>
      </c>
      <c r="Q119" s="1" t="s">
        <v>5</v>
      </c>
      <c r="R119" s="1"/>
      <c r="S119" s="1" t="s">
        <v>5</v>
      </c>
      <c r="T119" s="1" t="s">
        <v>6</v>
      </c>
      <c r="U119" s="1"/>
      <c r="V119" s="1" t="s">
        <v>5</v>
      </c>
      <c r="W119" s="1" t="s">
        <v>6</v>
      </c>
      <c r="X119" s="1"/>
      <c r="Y119" s="1" t="s">
        <v>6</v>
      </c>
      <c r="Z119" s="1"/>
      <c r="AA119" s="1"/>
      <c r="AB119" s="1" t="s">
        <v>7</v>
      </c>
      <c r="AC119" s="1" t="s">
        <v>29</v>
      </c>
      <c r="AD119" s="1">
        <v>2</v>
      </c>
      <c r="AE119" s="1">
        <v>0</v>
      </c>
      <c r="AF119" s="1">
        <v>0</v>
      </c>
      <c r="AG119" s="1">
        <v>1</v>
      </c>
      <c r="AH119" s="1">
        <v>2</v>
      </c>
      <c r="AI119" s="1">
        <v>1</v>
      </c>
      <c r="AJ119" s="1" t="s">
        <v>196</v>
      </c>
      <c r="AK119" s="1"/>
      <c r="AL119" s="1"/>
      <c r="AM119" s="2">
        <v>44586.759791666664</v>
      </c>
      <c r="AN119" s="1" t="s">
        <v>197</v>
      </c>
      <c r="AO119" s="1">
        <f>IF(P119*E119&gt;0,P119/E119,0)</f>
        <v>1333.3333333333333</v>
      </c>
    </row>
    <row r="120" spans="1:41" hidden="1" x14ac:dyDescent="0.25">
      <c r="A120" s="1">
        <v>705</v>
      </c>
      <c r="B120" s="1" t="s">
        <v>66</v>
      </c>
      <c r="C120" s="1" t="s">
        <v>30</v>
      </c>
      <c r="D120" s="1">
        <v>65</v>
      </c>
      <c r="E120" s="1">
        <v>2</v>
      </c>
      <c r="F120" s="1" t="s">
        <v>9</v>
      </c>
      <c r="G120" s="1" t="s">
        <v>17</v>
      </c>
      <c r="H120" s="1"/>
      <c r="I120" s="1"/>
      <c r="J120" s="1"/>
      <c r="K120" s="1"/>
      <c r="L120" s="1" t="s">
        <v>27</v>
      </c>
      <c r="M120" s="1"/>
      <c r="N120" s="1"/>
      <c r="O120" s="1"/>
      <c r="P120" s="1">
        <v>1500</v>
      </c>
      <c r="Q120" s="1" t="s">
        <v>5</v>
      </c>
      <c r="R120" s="1"/>
      <c r="S120" s="1" t="s">
        <v>5</v>
      </c>
      <c r="T120" s="1" t="s">
        <v>6</v>
      </c>
      <c r="U120" s="1" t="s">
        <v>29</v>
      </c>
      <c r="V120" s="1" t="s">
        <v>5</v>
      </c>
      <c r="W120" s="1" t="s">
        <v>6</v>
      </c>
      <c r="X120" s="1"/>
      <c r="Y120" s="1" t="s">
        <v>6</v>
      </c>
      <c r="Z120" s="1"/>
      <c r="AA120" s="1"/>
      <c r="AB120" s="1" t="s">
        <v>6</v>
      </c>
      <c r="AC120" s="1" t="s">
        <v>29</v>
      </c>
      <c r="AD120" s="1">
        <v>2</v>
      </c>
      <c r="AE120" s="1">
        <v>0</v>
      </c>
      <c r="AF120" s="1">
        <v>0</v>
      </c>
      <c r="AG120" s="1">
        <v>0</v>
      </c>
      <c r="AH120" s="1">
        <v>1</v>
      </c>
      <c r="AI120" s="1">
        <v>0</v>
      </c>
      <c r="AJ120" s="1" t="s">
        <v>196</v>
      </c>
      <c r="AK120" s="1"/>
      <c r="AL120" s="1"/>
      <c r="AM120" s="2">
        <v>44586.761250000003</v>
      </c>
      <c r="AN120" s="1" t="s">
        <v>197</v>
      </c>
      <c r="AO120" s="1">
        <f>IF(P120*E120&gt;0,P120/E120,0)</f>
        <v>750</v>
      </c>
    </row>
    <row r="121" spans="1:41" hidden="1" x14ac:dyDescent="0.25">
      <c r="A121" s="1">
        <v>707</v>
      </c>
      <c r="B121" s="1" t="s">
        <v>66</v>
      </c>
      <c r="C121" s="1" t="s">
        <v>1</v>
      </c>
      <c r="D121" s="1">
        <v>60</v>
      </c>
      <c r="E121" s="1">
        <v>2</v>
      </c>
      <c r="F121" s="1" t="s">
        <v>9</v>
      </c>
      <c r="G121" s="1" t="s">
        <v>17</v>
      </c>
      <c r="H121" s="1">
        <v>2</v>
      </c>
      <c r="I121" s="1"/>
      <c r="J121" s="1"/>
      <c r="K121" s="1"/>
      <c r="L121" s="1" t="s">
        <v>27</v>
      </c>
      <c r="M121" s="1"/>
      <c r="N121" s="1"/>
      <c r="O121" s="1"/>
      <c r="P121" s="1">
        <v>1500</v>
      </c>
      <c r="Q121" s="1" t="s">
        <v>5</v>
      </c>
      <c r="R121" s="1"/>
      <c r="S121" s="1" t="s">
        <v>5</v>
      </c>
      <c r="T121" s="1" t="s">
        <v>6</v>
      </c>
      <c r="U121" s="1" t="s">
        <v>29</v>
      </c>
      <c r="V121" s="1" t="s">
        <v>5</v>
      </c>
      <c r="W121" s="1" t="s">
        <v>6</v>
      </c>
      <c r="X121" s="1"/>
      <c r="Y121" s="1" t="s">
        <v>6</v>
      </c>
      <c r="Z121" s="1"/>
      <c r="AA121" s="1"/>
      <c r="AB121" s="1" t="s">
        <v>6</v>
      </c>
      <c r="AC121" s="1"/>
      <c r="AD121" s="1">
        <v>2</v>
      </c>
      <c r="AE121" s="1">
        <v>0</v>
      </c>
      <c r="AF121" s="1">
        <v>0</v>
      </c>
      <c r="AG121" s="1">
        <v>0</v>
      </c>
      <c r="AH121" s="1">
        <v>2</v>
      </c>
      <c r="AI121" s="1">
        <v>0</v>
      </c>
      <c r="AJ121" s="1" t="s">
        <v>196</v>
      </c>
      <c r="AK121" s="1"/>
      <c r="AL121" s="1"/>
      <c r="AM121" s="2">
        <v>44586.762685185182</v>
      </c>
      <c r="AN121" s="1" t="s">
        <v>197</v>
      </c>
      <c r="AO121" s="1">
        <f>IF(P121*E121&gt;0,P121/E121,0)</f>
        <v>750</v>
      </c>
    </row>
    <row r="122" spans="1:41" hidden="1" x14ac:dyDescent="0.25">
      <c r="A122" s="1">
        <v>708</v>
      </c>
      <c r="B122" s="1" t="s">
        <v>66</v>
      </c>
      <c r="C122" s="1" t="s">
        <v>30</v>
      </c>
      <c r="D122" s="1">
        <v>65</v>
      </c>
      <c r="E122" s="1">
        <v>4</v>
      </c>
      <c r="F122" s="1" t="s">
        <v>16</v>
      </c>
      <c r="G122" s="1" t="s">
        <v>17</v>
      </c>
      <c r="H122" s="1">
        <v>3</v>
      </c>
      <c r="I122" s="1" t="s">
        <v>4</v>
      </c>
      <c r="J122" s="1" t="s">
        <v>10</v>
      </c>
      <c r="K122" s="1" t="s">
        <v>18</v>
      </c>
      <c r="L122" s="1" t="s">
        <v>27</v>
      </c>
      <c r="M122" s="1"/>
      <c r="N122" s="1"/>
      <c r="O122" s="1"/>
      <c r="P122" s="1">
        <v>3000</v>
      </c>
      <c r="Q122" s="1" t="s">
        <v>5</v>
      </c>
      <c r="R122" s="1"/>
      <c r="S122" s="1" t="s">
        <v>5</v>
      </c>
      <c r="T122" s="1" t="s">
        <v>6</v>
      </c>
      <c r="U122" s="1"/>
      <c r="V122" s="1" t="s">
        <v>5</v>
      </c>
      <c r="W122" s="1" t="s">
        <v>6</v>
      </c>
      <c r="X122" s="1"/>
      <c r="Y122" s="1" t="s">
        <v>6</v>
      </c>
      <c r="Z122" s="1"/>
      <c r="AA122" s="1" t="s">
        <v>14</v>
      </c>
      <c r="AB122" s="1" t="s">
        <v>20</v>
      </c>
      <c r="AC122" s="1" t="s">
        <v>32</v>
      </c>
      <c r="AD122" s="1">
        <v>0</v>
      </c>
      <c r="AE122" s="1">
        <v>0</v>
      </c>
      <c r="AF122" s="1">
        <v>0</v>
      </c>
      <c r="AG122" s="1">
        <v>0</v>
      </c>
      <c r="AH122" s="1">
        <v>1</v>
      </c>
      <c r="AI122" s="1">
        <v>0</v>
      </c>
      <c r="AJ122" s="1" t="s">
        <v>196</v>
      </c>
      <c r="AK122" s="1"/>
      <c r="AL122" s="1"/>
      <c r="AM122" s="2">
        <v>44586.764537037037</v>
      </c>
      <c r="AN122" s="1" t="s">
        <v>197</v>
      </c>
      <c r="AO122" s="1">
        <f>IF(P122*E122&gt;0,P122/E122,0)</f>
        <v>750</v>
      </c>
    </row>
    <row r="123" spans="1:41" hidden="1" x14ac:dyDescent="0.25">
      <c r="A123" s="1">
        <v>710</v>
      </c>
      <c r="B123" s="1" t="s">
        <v>66</v>
      </c>
      <c r="C123" s="1"/>
      <c r="D123" s="1">
        <v>80</v>
      </c>
      <c r="E123" s="1">
        <v>2</v>
      </c>
      <c r="F123" s="1" t="s">
        <v>9</v>
      </c>
      <c r="G123" s="1" t="s">
        <v>17</v>
      </c>
      <c r="H123" s="1"/>
      <c r="I123" s="1"/>
      <c r="J123" s="1"/>
      <c r="K123" s="1"/>
      <c r="L123" s="1" t="s">
        <v>27</v>
      </c>
      <c r="M123" s="1"/>
      <c r="N123" s="1"/>
      <c r="O123" s="1"/>
      <c r="P123" s="1">
        <v>1500</v>
      </c>
      <c r="Q123" s="1" t="s">
        <v>5</v>
      </c>
      <c r="R123" s="1"/>
      <c r="S123" s="1" t="s">
        <v>5</v>
      </c>
      <c r="T123" s="1" t="s">
        <v>6</v>
      </c>
      <c r="U123" s="1"/>
      <c r="V123" s="1" t="s">
        <v>5</v>
      </c>
      <c r="W123" s="1" t="s">
        <v>6</v>
      </c>
      <c r="X123" s="1"/>
      <c r="Y123" s="1" t="s">
        <v>6</v>
      </c>
      <c r="Z123" s="1"/>
      <c r="AA123" s="1"/>
      <c r="AB123" s="1" t="s">
        <v>20</v>
      </c>
      <c r="AC123" s="1" t="s">
        <v>29</v>
      </c>
      <c r="AD123" s="1">
        <v>2</v>
      </c>
      <c r="AE123" s="1"/>
      <c r="AF123" s="1"/>
      <c r="AG123" s="1">
        <v>2</v>
      </c>
      <c r="AH123" s="1">
        <v>2</v>
      </c>
      <c r="AI123" s="1">
        <v>2</v>
      </c>
      <c r="AJ123" s="1" t="s">
        <v>196</v>
      </c>
      <c r="AK123" s="1"/>
      <c r="AL123" s="1"/>
      <c r="AM123" s="2">
        <v>44586.765787037039</v>
      </c>
      <c r="AN123" s="1" t="s">
        <v>197</v>
      </c>
      <c r="AO123" s="1">
        <f>IF(P123*E123&gt;0,P123/E123,0)</f>
        <v>750</v>
      </c>
    </row>
    <row r="124" spans="1:41" hidden="1" x14ac:dyDescent="0.25">
      <c r="A124" s="1">
        <v>712</v>
      </c>
      <c r="B124" s="1" t="s">
        <v>66</v>
      </c>
      <c r="C124" s="1" t="s">
        <v>1</v>
      </c>
      <c r="D124" s="1">
        <v>75</v>
      </c>
      <c r="E124" s="1">
        <v>2</v>
      </c>
      <c r="F124" s="1" t="s">
        <v>9</v>
      </c>
      <c r="G124" s="1" t="s">
        <v>17</v>
      </c>
      <c r="H124" s="1">
        <v>2</v>
      </c>
      <c r="I124" s="1"/>
      <c r="J124" s="1"/>
      <c r="K124" s="1"/>
      <c r="L124" s="1" t="s">
        <v>27</v>
      </c>
      <c r="M124" s="1"/>
      <c r="N124" s="1"/>
      <c r="O124" s="1"/>
      <c r="P124" s="1">
        <v>3500</v>
      </c>
      <c r="Q124" s="1" t="s">
        <v>5</v>
      </c>
      <c r="R124" s="1"/>
      <c r="S124" s="1" t="s">
        <v>5</v>
      </c>
      <c r="T124" s="1" t="s">
        <v>6</v>
      </c>
      <c r="U124" s="1"/>
      <c r="V124" s="1" t="s">
        <v>5</v>
      </c>
      <c r="W124" s="1" t="s">
        <v>6</v>
      </c>
      <c r="X124" s="1"/>
      <c r="Y124" s="1" t="s">
        <v>6</v>
      </c>
      <c r="Z124" s="1"/>
      <c r="AA124" s="1"/>
      <c r="AB124" s="1" t="s">
        <v>6</v>
      </c>
      <c r="AC124" s="1" t="s">
        <v>29</v>
      </c>
      <c r="AD124" s="1">
        <v>2</v>
      </c>
      <c r="AE124" s="1">
        <v>1</v>
      </c>
      <c r="AF124" s="1">
        <v>0</v>
      </c>
      <c r="AG124" s="1">
        <v>1</v>
      </c>
      <c r="AH124" s="1">
        <v>2</v>
      </c>
      <c r="AI124" s="1">
        <v>0</v>
      </c>
      <c r="AJ124" s="1" t="s">
        <v>196</v>
      </c>
      <c r="AK124" s="1"/>
      <c r="AL124" s="1"/>
      <c r="AM124" s="2">
        <v>44586.768437500003</v>
      </c>
      <c r="AN124" s="1" t="s">
        <v>197</v>
      </c>
      <c r="AO124" s="1">
        <f>IF(P124*E124&gt;0,P124/E124,0)</f>
        <v>1750</v>
      </c>
    </row>
    <row r="125" spans="1:41" hidden="1" x14ac:dyDescent="0.25">
      <c r="A125" s="1">
        <v>713</v>
      </c>
      <c r="B125" s="1" t="s">
        <v>66</v>
      </c>
      <c r="C125" s="1" t="s">
        <v>30</v>
      </c>
      <c r="D125" s="1">
        <v>75</v>
      </c>
      <c r="E125" s="1">
        <v>2</v>
      </c>
      <c r="F125" s="1" t="s">
        <v>9</v>
      </c>
      <c r="G125" s="1" t="s">
        <v>17</v>
      </c>
      <c r="H125" s="1">
        <v>2</v>
      </c>
      <c r="I125" s="1"/>
      <c r="J125" s="1"/>
      <c r="K125" s="1"/>
      <c r="L125" s="1" t="s">
        <v>27</v>
      </c>
      <c r="M125" s="1"/>
      <c r="N125" s="1"/>
      <c r="O125" s="1"/>
      <c r="P125" s="1">
        <v>3500</v>
      </c>
      <c r="Q125" s="1" t="s">
        <v>5</v>
      </c>
      <c r="R125" s="1"/>
      <c r="S125" s="1" t="s">
        <v>5</v>
      </c>
      <c r="T125" s="1" t="s">
        <v>6</v>
      </c>
      <c r="U125" s="1"/>
      <c r="V125" s="1" t="s">
        <v>5</v>
      </c>
      <c r="W125" s="1" t="s">
        <v>6</v>
      </c>
      <c r="X125" s="1"/>
      <c r="Y125" s="1" t="s">
        <v>6</v>
      </c>
      <c r="Z125" s="1"/>
      <c r="AA125" s="1"/>
      <c r="AB125" s="1" t="s">
        <v>6</v>
      </c>
      <c r="AC125" s="1" t="s">
        <v>32</v>
      </c>
      <c r="AD125" s="1">
        <v>2</v>
      </c>
      <c r="AE125" s="1">
        <v>1</v>
      </c>
      <c r="AF125" s="1">
        <v>0</v>
      </c>
      <c r="AG125" s="1">
        <v>2</v>
      </c>
      <c r="AH125" s="1">
        <v>2</v>
      </c>
      <c r="AI125" s="1">
        <v>1</v>
      </c>
      <c r="AJ125" s="1" t="s">
        <v>196</v>
      </c>
      <c r="AK125" s="1"/>
      <c r="AL125" s="1"/>
      <c r="AM125" s="2">
        <v>44586.769699074073</v>
      </c>
      <c r="AN125" s="1" t="s">
        <v>197</v>
      </c>
      <c r="AO125" s="1">
        <f>IF(P125*E125&gt;0,P125/E125,0)</f>
        <v>1750</v>
      </c>
    </row>
    <row r="126" spans="1:41" hidden="1" x14ac:dyDescent="0.25">
      <c r="A126" s="1">
        <v>714</v>
      </c>
      <c r="B126" s="1" t="s">
        <v>66</v>
      </c>
      <c r="C126" s="1" t="s">
        <v>1</v>
      </c>
      <c r="D126" s="1">
        <v>65</v>
      </c>
      <c r="E126" s="1">
        <v>2</v>
      </c>
      <c r="F126" s="1" t="s">
        <v>9</v>
      </c>
      <c r="G126" s="1" t="s">
        <v>17</v>
      </c>
      <c r="H126" s="1">
        <v>2</v>
      </c>
      <c r="I126" s="1"/>
      <c r="J126" s="1"/>
      <c r="K126" s="1"/>
      <c r="L126" s="1" t="s">
        <v>27</v>
      </c>
      <c r="M126" s="1"/>
      <c r="N126" s="1"/>
      <c r="O126" s="1"/>
      <c r="P126" s="1">
        <v>1500</v>
      </c>
      <c r="Q126" s="1" t="s">
        <v>5</v>
      </c>
      <c r="R126" s="1"/>
      <c r="S126" s="1" t="s">
        <v>5</v>
      </c>
      <c r="T126" s="1" t="s">
        <v>5</v>
      </c>
      <c r="U126" s="1" t="s">
        <v>29</v>
      </c>
      <c r="V126" s="1" t="s">
        <v>5</v>
      </c>
      <c r="W126" s="1" t="s">
        <v>6</v>
      </c>
      <c r="X126" s="1"/>
      <c r="Y126" s="1" t="s">
        <v>6</v>
      </c>
      <c r="Z126" s="1"/>
      <c r="AA126" s="1" t="s">
        <v>14</v>
      </c>
      <c r="AB126" s="1" t="s">
        <v>6</v>
      </c>
      <c r="AC126" s="1" t="s">
        <v>8</v>
      </c>
      <c r="AD126" s="1">
        <v>1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 t="s">
        <v>196</v>
      </c>
      <c r="AK126" s="1"/>
      <c r="AL126" s="1"/>
      <c r="AM126" s="2">
        <v>44586.771319444444</v>
      </c>
      <c r="AN126" s="1" t="s">
        <v>197</v>
      </c>
      <c r="AO126" s="1">
        <f>IF(P126*E126&gt;0,P126/E126,0)</f>
        <v>750</v>
      </c>
    </row>
    <row r="127" spans="1:41" hidden="1" x14ac:dyDescent="0.25">
      <c r="A127" s="1">
        <v>716</v>
      </c>
      <c r="B127" s="1" t="s">
        <v>66</v>
      </c>
      <c r="C127" s="1" t="s">
        <v>30</v>
      </c>
      <c r="D127" s="1">
        <v>65</v>
      </c>
      <c r="E127" s="1">
        <v>2</v>
      </c>
      <c r="F127" s="1" t="s">
        <v>9</v>
      </c>
      <c r="G127" s="1" t="s">
        <v>17</v>
      </c>
      <c r="H127" s="1">
        <v>2</v>
      </c>
      <c r="I127" s="1"/>
      <c r="J127" s="1"/>
      <c r="K127" s="1"/>
      <c r="L127" s="1" t="s">
        <v>27</v>
      </c>
      <c r="M127" s="1"/>
      <c r="N127" s="1"/>
      <c r="O127" s="1"/>
      <c r="P127" s="1">
        <v>2000</v>
      </c>
      <c r="Q127" s="1" t="s">
        <v>5</v>
      </c>
      <c r="R127" s="1"/>
      <c r="S127" s="1" t="s">
        <v>5</v>
      </c>
      <c r="T127" s="1" t="s">
        <v>6</v>
      </c>
      <c r="U127" s="1"/>
      <c r="V127" s="1" t="s">
        <v>5</v>
      </c>
      <c r="W127" s="1" t="s">
        <v>6</v>
      </c>
      <c r="X127" s="1"/>
      <c r="Y127" s="1" t="s">
        <v>6</v>
      </c>
      <c r="Z127" s="1"/>
      <c r="AA127" s="1" t="s">
        <v>14</v>
      </c>
      <c r="AB127" s="1" t="s">
        <v>6</v>
      </c>
      <c r="AC127" s="1" t="s">
        <v>32</v>
      </c>
      <c r="AD127" s="1">
        <v>0</v>
      </c>
      <c r="AE127" s="1"/>
      <c r="AF127" s="1">
        <v>0</v>
      </c>
      <c r="AG127" s="1">
        <v>0</v>
      </c>
      <c r="AH127" s="1">
        <v>0</v>
      </c>
      <c r="AI127" s="1">
        <v>0</v>
      </c>
      <c r="AJ127" s="1" t="s">
        <v>196</v>
      </c>
      <c r="AK127" s="1"/>
      <c r="AL127" s="1"/>
      <c r="AM127" s="2">
        <v>44586.772650462961</v>
      </c>
      <c r="AN127" s="1" t="s">
        <v>197</v>
      </c>
      <c r="AO127" s="1">
        <f>IF(P127*E127&gt;0,P127/E127,0)</f>
        <v>1000</v>
      </c>
    </row>
    <row r="128" spans="1:41" hidden="1" x14ac:dyDescent="0.25">
      <c r="A128" s="1">
        <v>717</v>
      </c>
      <c r="B128" s="1" t="s">
        <v>66</v>
      </c>
      <c r="C128" s="1" t="s">
        <v>30</v>
      </c>
      <c r="D128" s="1">
        <v>85</v>
      </c>
      <c r="E128" s="1"/>
      <c r="F128" s="1" t="s">
        <v>9</v>
      </c>
      <c r="G128" s="1" t="s">
        <v>17</v>
      </c>
      <c r="H128" s="1"/>
      <c r="I128" s="1"/>
      <c r="J128" s="1"/>
      <c r="K128" s="1"/>
      <c r="L128" s="1" t="s">
        <v>27</v>
      </c>
      <c r="M128" s="1"/>
      <c r="N128" s="1"/>
      <c r="O128" s="1"/>
      <c r="P128" s="1">
        <v>2500</v>
      </c>
      <c r="Q128" s="1" t="s">
        <v>5</v>
      </c>
      <c r="R128" s="1" t="s">
        <v>58</v>
      </c>
      <c r="S128" s="1" t="s">
        <v>5</v>
      </c>
      <c r="T128" s="1" t="s">
        <v>5</v>
      </c>
      <c r="U128" s="1"/>
      <c r="V128" s="1" t="s">
        <v>5</v>
      </c>
      <c r="W128" s="1" t="s">
        <v>6</v>
      </c>
      <c r="X128" s="1"/>
      <c r="Y128" s="1" t="s">
        <v>6</v>
      </c>
      <c r="Z128" s="1"/>
      <c r="AA128" s="1" t="s">
        <v>14</v>
      </c>
      <c r="AB128" s="1" t="s">
        <v>6</v>
      </c>
      <c r="AC128" s="1" t="s">
        <v>29</v>
      </c>
      <c r="AD128" s="1">
        <v>2</v>
      </c>
      <c r="AE128" s="1"/>
      <c r="AF128" s="1">
        <v>0</v>
      </c>
      <c r="AG128" s="1">
        <v>0</v>
      </c>
      <c r="AH128" s="1">
        <v>1</v>
      </c>
      <c r="AI128" s="1">
        <v>0</v>
      </c>
      <c r="AJ128" s="1" t="s">
        <v>196</v>
      </c>
      <c r="AK128" s="1"/>
      <c r="AL128" s="1"/>
      <c r="AM128" s="2">
        <v>44586.774178240739</v>
      </c>
      <c r="AN128" s="1" t="s">
        <v>197</v>
      </c>
      <c r="AO128" s="1">
        <f>IF(P128*E128&gt;0,P128/E128,0)</f>
        <v>0</v>
      </c>
    </row>
    <row r="129" spans="1:41" hidden="1" x14ac:dyDescent="0.25">
      <c r="A129" s="1">
        <v>718</v>
      </c>
      <c r="B129" s="1" t="s">
        <v>66</v>
      </c>
      <c r="C129" s="1" t="s">
        <v>1</v>
      </c>
      <c r="D129" s="1">
        <v>85</v>
      </c>
      <c r="E129" s="1">
        <v>2</v>
      </c>
      <c r="F129" s="1" t="s">
        <v>9</v>
      </c>
      <c r="G129" s="1" t="s">
        <v>17</v>
      </c>
      <c r="H129" s="1">
        <v>2</v>
      </c>
      <c r="I129" s="1"/>
      <c r="J129" s="1"/>
      <c r="K129" s="1"/>
      <c r="L129" s="1" t="s">
        <v>27</v>
      </c>
      <c r="M129" s="1"/>
      <c r="N129" s="1"/>
      <c r="O129" s="1"/>
      <c r="P129" s="1">
        <v>3500</v>
      </c>
      <c r="Q129" s="1" t="s">
        <v>5</v>
      </c>
      <c r="R129" s="1" t="s">
        <v>58</v>
      </c>
      <c r="S129" s="1" t="s">
        <v>6</v>
      </c>
      <c r="T129" s="1"/>
      <c r="U129" s="1"/>
      <c r="V129" s="1"/>
      <c r="W129" s="1" t="s">
        <v>6</v>
      </c>
      <c r="X129" s="1"/>
      <c r="Y129" s="1" t="s">
        <v>6</v>
      </c>
      <c r="Z129" s="1"/>
      <c r="AA129" s="1" t="s">
        <v>25</v>
      </c>
      <c r="AB129" s="1" t="s">
        <v>6</v>
      </c>
      <c r="AC129" s="1" t="s">
        <v>29</v>
      </c>
      <c r="AD129" s="1">
        <v>2</v>
      </c>
      <c r="AE129" s="1"/>
      <c r="AF129" s="1">
        <v>0</v>
      </c>
      <c r="AG129" s="1"/>
      <c r="AH129" s="1">
        <v>1</v>
      </c>
      <c r="AI129" s="1">
        <v>0</v>
      </c>
      <c r="AJ129" s="1" t="s">
        <v>196</v>
      </c>
      <c r="AK129" s="1"/>
      <c r="AL129" s="1"/>
      <c r="AM129" s="2">
        <v>44586.77621527778</v>
      </c>
      <c r="AN129" s="1" t="s">
        <v>197</v>
      </c>
      <c r="AO129" s="1">
        <f>IF(P129*E129&gt;0,P129/E129,0)</f>
        <v>1750</v>
      </c>
    </row>
    <row r="130" spans="1:41" hidden="1" x14ac:dyDescent="0.25">
      <c r="A130" s="1">
        <v>720</v>
      </c>
      <c r="B130" s="1" t="s">
        <v>66</v>
      </c>
      <c r="C130" s="1" t="s">
        <v>30</v>
      </c>
      <c r="D130" s="1">
        <v>70</v>
      </c>
      <c r="E130" s="1">
        <v>2</v>
      </c>
      <c r="F130" s="1" t="s">
        <v>9</v>
      </c>
      <c r="G130" s="1" t="s">
        <v>17</v>
      </c>
      <c r="H130" s="1"/>
      <c r="I130" s="1"/>
      <c r="J130" s="1"/>
      <c r="K130" s="1"/>
      <c r="L130" s="1" t="s">
        <v>27</v>
      </c>
      <c r="M130" s="1"/>
      <c r="N130" s="1"/>
      <c r="O130" s="1"/>
      <c r="P130" s="1">
        <v>3000</v>
      </c>
      <c r="Q130" s="1" t="s">
        <v>5</v>
      </c>
      <c r="R130" s="1"/>
      <c r="S130" s="1" t="s">
        <v>5</v>
      </c>
      <c r="T130" s="1" t="s">
        <v>6</v>
      </c>
      <c r="U130" s="1"/>
      <c r="V130" s="1" t="s">
        <v>5</v>
      </c>
      <c r="W130" s="1"/>
      <c r="X130" s="1"/>
      <c r="Y130" s="1" t="s">
        <v>6</v>
      </c>
      <c r="Z130" s="1"/>
      <c r="AA130" s="1"/>
      <c r="AB130" s="1" t="s">
        <v>20</v>
      </c>
      <c r="AC130" s="1" t="s">
        <v>29</v>
      </c>
      <c r="AD130" s="1">
        <v>0</v>
      </c>
      <c r="AE130" s="1">
        <v>1</v>
      </c>
      <c r="AF130" s="1">
        <v>1</v>
      </c>
      <c r="AG130" s="1">
        <v>1</v>
      </c>
      <c r="AH130" s="1">
        <v>1</v>
      </c>
      <c r="AI130" s="1">
        <v>1</v>
      </c>
      <c r="AJ130" s="1" t="s">
        <v>196</v>
      </c>
      <c r="AK130" s="1"/>
      <c r="AL130" s="1"/>
      <c r="AM130" s="2">
        <v>44586.777743055558</v>
      </c>
      <c r="AN130" s="1" t="s">
        <v>197</v>
      </c>
      <c r="AO130" s="1">
        <f>IF(P130*E130&gt;0,P130/E130,0)</f>
        <v>1500</v>
      </c>
    </row>
    <row r="131" spans="1:41" hidden="1" x14ac:dyDescent="0.25">
      <c r="A131" s="1">
        <v>721</v>
      </c>
      <c r="B131" s="1" t="s">
        <v>66</v>
      </c>
      <c r="C131" s="1" t="s">
        <v>1</v>
      </c>
      <c r="D131" s="1">
        <v>75</v>
      </c>
      <c r="E131" s="1">
        <v>2</v>
      </c>
      <c r="F131" s="1" t="s">
        <v>9</v>
      </c>
      <c r="G131" s="1" t="s">
        <v>17</v>
      </c>
      <c r="H131" s="1">
        <v>2</v>
      </c>
      <c r="I131" s="1"/>
      <c r="J131" s="1"/>
      <c r="K131" s="1"/>
      <c r="L131" s="1" t="s">
        <v>27</v>
      </c>
      <c r="M131" s="1"/>
      <c r="N131" s="1"/>
      <c r="O131" s="1"/>
      <c r="P131" s="1">
        <v>3000</v>
      </c>
      <c r="Q131" s="1" t="s">
        <v>5</v>
      </c>
      <c r="R131" s="1"/>
      <c r="S131" s="1" t="s">
        <v>5</v>
      </c>
      <c r="T131" s="1" t="s">
        <v>6</v>
      </c>
      <c r="U131" s="1"/>
      <c r="V131" s="1" t="s">
        <v>5</v>
      </c>
      <c r="W131" s="1" t="s">
        <v>6</v>
      </c>
      <c r="X131" s="1"/>
      <c r="Y131" s="1" t="s">
        <v>6</v>
      </c>
      <c r="Z131" s="1"/>
      <c r="AA131" s="1"/>
      <c r="AB131" s="1" t="s">
        <v>20</v>
      </c>
      <c r="AC131" s="1" t="s">
        <v>29</v>
      </c>
      <c r="AD131" s="1">
        <v>0</v>
      </c>
      <c r="AE131" s="1">
        <v>1</v>
      </c>
      <c r="AF131" s="1"/>
      <c r="AG131" s="1">
        <v>1</v>
      </c>
      <c r="AH131" s="1">
        <v>1</v>
      </c>
      <c r="AI131" s="1">
        <v>1</v>
      </c>
      <c r="AJ131" s="1" t="s">
        <v>196</v>
      </c>
      <c r="AK131" s="1"/>
      <c r="AL131" s="1"/>
      <c r="AM131" s="2">
        <v>44586.779016203705</v>
      </c>
      <c r="AN131" s="1" t="s">
        <v>197</v>
      </c>
      <c r="AO131" s="1">
        <f>IF(P131*E131&gt;0,P131/E131,0)</f>
        <v>1500</v>
      </c>
    </row>
    <row r="132" spans="1:41" hidden="1" x14ac:dyDescent="0.25">
      <c r="A132" s="1">
        <v>723</v>
      </c>
      <c r="B132" s="1" t="s">
        <v>66</v>
      </c>
      <c r="C132" s="1" t="s">
        <v>30</v>
      </c>
      <c r="D132" s="1">
        <v>50</v>
      </c>
      <c r="E132" s="1">
        <v>4</v>
      </c>
      <c r="F132" s="1" t="s">
        <v>16</v>
      </c>
      <c r="G132" s="1" t="s">
        <v>17</v>
      </c>
      <c r="H132" s="1">
        <v>2</v>
      </c>
      <c r="I132" s="1"/>
      <c r="J132" s="1"/>
      <c r="K132" s="1" t="s">
        <v>18</v>
      </c>
      <c r="L132" s="1"/>
      <c r="M132" s="1"/>
      <c r="N132" s="1"/>
      <c r="O132" s="1"/>
      <c r="P132" s="1">
        <v>3000</v>
      </c>
      <c r="Q132" s="1" t="s">
        <v>5</v>
      </c>
      <c r="R132" s="1"/>
      <c r="S132" s="1" t="s">
        <v>5</v>
      </c>
      <c r="T132" s="1" t="s">
        <v>6</v>
      </c>
      <c r="U132" s="1"/>
      <c r="V132" s="1" t="s">
        <v>5</v>
      </c>
      <c r="W132" s="1" t="s">
        <v>6</v>
      </c>
      <c r="X132" s="1"/>
      <c r="Y132" s="1" t="s">
        <v>6</v>
      </c>
      <c r="Z132" s="1"/>
      <c r="AA132" s="1" t="s">
        <v>14</v>
      </c>
      <c r="AB132" s="1" t="s">
        <v>6</v>
      </c>
      <c r="AC132" s="1" t="s">
        <v>29</v>
      </c>
      <c r="AD132" s="1">
        <v>3</v>
      </c>
      <c r="AE132" s="1">
        <v>0</v>
      </c>
      <c r="AF132" s="1">
        <v>0</v>
      </c>
      <c r="AG132" s="1">
        <v>0</v>
      </c>
      <c r="AH132" s="1">
        <v>3</v>
      </c>
      <c r="AI132" s="1">
        <v>2</v>
      </c>
      <c r="AJ132" s="1" t="s">
        <v>196</v>
      </c>
      <c r="AK132" s="1"/>
      <c r="AL132" s="1"/>
      <c r="AM132" s="2">
        <v>44586.780474537038</v>
      </c>
      <c r="AN132" s="1" t="s">
        <v>197</v>
      </c>
      <c r="AO132" s="1">
        <f>IF(P132*E132&gt;0,P132/E132,0)</f>
        <v>750</v>
      </c>
    </row>
    <row r="133" spans="1:41" hidden="1" x14ac:dyDescent="0.25">
      <c r="A133" s="1">
        <v>725</v>
      </c>
      <c r="B133" s="1" t="s">
        <v>66</v>
      </c>
      <c r="C133" s="1" t="s">
        <v>1</v>
      </c>
      <c r="D133" s="1">
        <v>50</v>
      </c>
      <c r="E133" s="1">
        <v>4</v>
      </c>
      <c r="F133" s="1" t="s">
        <v>16</v>
      </c>
      <c r="G133" s="1" t="s">
        <v>17</v>
      </c>
      <c r="H133" s="1">
        <v>2</v>
      </c>
      <c r="I133" s="1" t="s">
        <v>4</v>
      </c>
      <c r="J133" s="1"/>
      <c r="K133" s="1"/>
      <c r="L133" s="1" t="s">
        <v>27</v>
      </c>
      <c r="M133" s="1"/>
      <c r="N133" s="1"/>
      <c r="O133" s="1"/>
      <c r="P133" s="1">
        <v>4000</v>
      </c>
      <c r="Q133" s="1" t="s">
        <v>5</v>
      </c>
      <c r="R133" s="1"/>
      <c r="S133" s="1" t="s">
        <v>5</v>
      </c>
      <c r="T133" s="1" t="s">
        <v>6</v>
      </c>
      <c r="U133" s="1"/>
      <c r="V133" s="1" t="s">
        <v>5</v>
      </c>
      <c r="W133" s="1" t="s">
        <v>6</v>
      </c>
      <c r="X133" s="1"/>
      <c r="Y133" s="1" t="s">
        <v>6</v>
      </c>
      <c r="Z133" s="1"/>
      <c r="AA133" s="1" t="s">
        <v>14</v>
      </c>
      <c r="AB133" s="1" t="s">
        <v>6</v>
      </c>
      <c r="AC133" s="1" t="s">
        <v>32</v>
      </c>
      <c r="AD133" s="1"/>
      <c r="AE133" s="1"/>
      <c r="AF133" s="1"/>
      <c r="AG133" s="1"/>
      <c r="AH133" s="1"/>
      <c r="AI133" s="1">
        <v>0</v>
      </c>
      <c r="AJ133" s="1" t="s">
        <v>196</v>
      </c>
      <c r="AK133" s="1"/>
      <c r="AL133" s="1"/>
      <c r="AM133" s="2">
        <v>44586.781770833331</v>
      </c>
      <c r="AN133" s="1" t="s">
        <v>197</v>
      </c>
      <c r="AO133" s="1">
        <f>IF(P133*E133&gt;0,P133/E133,0)</f>
        <v>1000</v>
      </c>
    </row>
    <row r="134" spans="1:41" hidden="1" x14ac:dyDescent="0.25">
      <c r="A134" s="1">
        <v>726</v>
      </c>
      <c r="B134" s="1" t="s">
        <v>66</v>
      </c>
      <c r="C134" s="1" t="s">
        <v>30</v>
      </c>
      <c r="D134" s="1">
        <v>50</v>
      </c>
      <c r="E134" s="1"/>
      <c r="F134" s="1" t="s">
        <v>16</v>
      </c>
      <c r="G134" s="1" t="s">
        <v>17</v>
      </c>
      <c r="H134" s="1">
        <v>2</v>
      </c>
      <c r="I134" s="1" t="s">
        <v>4</v>
      </c>
      <c r="J134" s="1"/>
      <c r="K134" s="1" t="s">
        <v>18</v>
      </c>
      <c r="L134" s="1"/>
      <c r="M134" s="1"/>
      <c r="N134" s="1"/>
      <c r="O134" s="1"/>
      <c r="P134" s="1">
        <v>4000</v>
      </c>
      <c r="Q134" s="1" t="s">
        <v>5</v>
      </c>
      <c r="R134" s="1"/>
      <c r="S134" s="1" t="s">
        <v>5</v>
      </c>
      <c r="T134" s="1" t="s">
        <v>6</v>
      </c>
      <c r="U134" s="1"/>
      <c r="V134" s="1" t="s">
        <v>5</v>
      </c>
      <c r="W134" s="1" t="s">
        <v>6</v>
      </c>
      <c r="X134" s="1"/>
      <c r="Y134" s="1"/>
      <c r="Z134" s="1"/>
      <c r="AA134" s="1" t="s">
        <v>14</v>
      </c>
      <c r="AB134" s="1" t="s">
        <v>6</v>
      </c>
      <c r="AC134" s="1" t="s">
        <v>32</v>
      </c>
      <c r="AD134" s="1"/>
      <c r="AE134" s="1"/>
      <c r="AF134" s="1"/>
      <c r="AG134" s="1"/>
      <c r="AH134" s="1"/>
      <c r="AI134" s="1">
        <v>0</v>
      </c>
      <c r="AJ134" s="1" t="s">
        <v>196</v>
      </c>
      <c r="AK134" s="1"/>
      <c r="AL134" s="1"/>
      <c r="AM134" s="2">
        <v>44586.782997685186</v>
      </c>
      <c r="AN134" s="1" t="s">
        <v>197</v>
      </c>
      <c r="AO134" s="1">
        <f>IF(P134*E134&gt;0,P134/E134,0)</f>
        <v>0</v>
      </c>
    </row>
    <row r="135" spans="1:41" hidden="1" x14ac:dyDescent="0.25">
      <c r="A135" s="1">
        <v>727</v>
      </c>
      <c r="B135" s="1" t="s">
        <v>66</v>
      </c>
      <c r="C135" s="1" t="s">
        <v>30</v>
      </c>
      <c r="D135" s="1">
        <v>80</v>
      </c>
      <c r="E135" s="1"/>
      <c r="F135" s="1" t="s">
        <v>9</v>
      </c>
      <c r="G135" s="1"/>
      <c r="H135" s="1">
        <v>1</v>
      </c>
      <c r="I135" s="1"/>
      <c r="J135" s="1"/>
      <c r="K135" s="1"/>
      <c r="L135" s="1"/>
      <c r="M135" s="1"/>
      <c r="N135" s="1"/>
      <c r="O135" s="1"/>
      <c r="P135" s="1">
        <v>3000</v>
      </c>
      <c r="Q135" s="1" t="s">
        <v>5</v>
      </c>
      <c r="R135" s="1"/>
      <c r="S135" s="1" t="s">
        <v>5</v>
      </c>
      <c r="T135" s="1" t="s">
        <v>6</v>
      </c>
      <c r="U135" s="1"/>
      <c r="V135" s="1" t="s">
        <v>5</v>
      </c>
      <c r="W135" s="1" t="s">
        <v>6</v>
      </c>
      <c r="X135" s="1"/>
      <c r="Y135" s="1" t="s">
        <v>6</v>
      </c>
      <c r="Z135" s="1"/>
      <c r="AA135" s="1"/>
      <c r="AB135" s="1" t="s">
        <v>20</v>
      </c>
      <c r="AC135" s="1" t="s">
        <v>29</v>
      </c>
      <c r="AD135" s="1">
        <v>3</v>
      </c>
      <c r="AE135" s="1"/>
      <c r="AF135" s="1">
        <v>2</v>
      </c>
      <c r="AG135" s="1">
        <v>0</v>
      </c>
      <c r="AH135" s="1">
        <v>1</v>
      </c>
      <c r="AI135" s="1">
        <v>1</v>
      </c>
      <c r="AJ135" s="1" t="s">
        <v>196</v>
      </c>
      <c r="AK135" s="1"/>
      <c r="AL135" s="1"/>
      <c r="AM135" s="2">
        <v>44586.784513888888</v>
      </c>
      <c r="AN135" s="1" t="s">
        <v>197</v>
      </c>
      <c r="AO135" s="1">
        <f>IF(P135*E135&gt;0,P135/E135,0)</f>
        <v>0</v>
      </c>
    </row>
    <row r="136" spans="1:41" hidden="1" x14ac:dyDescent="0.25">
      <c r="A136" s="1">
        <v>728</v>
      </c>
      <c r="B136" s="1" t="s">
        <v>66</v>
      </c>
      <c r="C136" s="1" t="s">
        <v>30</v>
      </c>
      <c r="D136" s="1"/>
      <c r="E136" s="1">
        <v>1</v>
      </c>
      <c r="F136" s="1" t="s">
        <v>26</v>
      </c>
      <c r="G136" s="1" t="s">
        <v>17</v>
      </c>
      <c r="H136" s="1">
        <v>1</v>
      </c>
      <c r="I136" s="1"/>
      <c r="J136" s="1"/>
      <c r="K136" s="1"/>
      <c r="L136" s="1" t="s">
        <v>27</v>
      </c>
      <c r="M136" s="1"/>
      <c r="N136" s="1"/>
      <c r="O136" s="1"/>
      <c r="P136" s="1">
        <v>2000</v>
      </c>
      <c r="Q136" s="1" t="s">
        <v>5</v>
      </c>
      <c r="R136" s="1"/>
      <c r="S136" s="1" t="s">
        <v>5</v>
      </c>
      <c r="T136" s="1" t="s">
        <v>6</v>
      </c>
      <c r="U136" s="1"/>
      <c r="V136" s="1" t="s">
        <v>5</v>
      </c>
      <c r="W136" s="1" t="s">
        <v>6</v>
      </c>
      <c r="X136" s="1"/>
      <c r="Y136" s="1" t="s">
        <v>6</v>
      </c>
      <c r="Z136" s="1"/>
      <c r="AA136" s="1"/>
      <c r="AB136" s="1" t="s">
        <v>6</v>
      </c>
      <c r="AC136" s="1" t="s">
        <v>32</v>
      </c>
      <c r="AD136" s="1">
        <v>1</v>
      </c>
      <c r="AE136" s="1"/>
      <c r="AF136" s="1">
        <v>0</v>
      </c>
      <c r="AG136" s="1">
        <v>0</v>
      </c>
      <c r="AH136" s="1">
        <v>1</v>
      </c>
      <c r="AI136" s="1">
        <v>0</v>
      </c>
      <c r="AJ136" s="1" t="s">
        <v>196</v>
      </c>
      <c r="AK136" s="1"/>
      <c r="AL136" s="1"/>
      <c r="AM136" s="2">
        <v>44586.785763888889</v>
      </c>
      <c r="AN136" s="1" t="s">
        <v>197</v>
      </c>
      <c r="AO136" s="1">
        <f>IF(P136*E136&gt;0,P136/E136,0)</f>
        <v>2000</v>
      </c>
    </row>
    <row r="137" spans="1:41" hidden="1" x14ac:dyDescent="0.25">
      <c r="A137" s="1">
        <v>730</v>
      </c>
      <c r="B137" s="1" t="s">
        <v>66</v>
      </c>
      <c r="C137" s="1" t="s">
        <v>30</v>
      </c>
      <c r="D137" s="1">
        <v>60</v>
      </c>
      <c r="E137" s="1">
        <v>2</v>
      </c>
      <c r="F137" s="1" t="s">
        <v>9</v>
      </c>
      <c r="G137" s="1" t="s">
        <v>17</v>
      </c>
      <c r="H137" s="1">
        <v>1</v>
      </c>
      <c r="I137" s="1"/>
      <c r="J137" s="1"/>
      <c r="K137" s="1"/>
      <c r="L137" s="1" t="s">
        <v>27</v>
      </c>
      <c r="M137" s="1"/>
      <c r="N137" s="1"/>
      <c r="O137" s="1"/>
      <c r="P137" s="1">
        <v>1500</v>
      </c>
      <c r="Q137" s="1" t="s">
        <v>6</v>
      </c>
      <c r="R137" s="1" t="s">
        <v>58</v>
      </c>
      <c r="S137" s="1" t="s">
        <v>6</v>
      </c>
      <c r="T137" s="1" t="s">
        <v>6</v>
      </c>
      <c r="U137" s="1"/>
      <c r="V137" s="1" t="s">
        <v>6</v>
      </c>
      <c r="W137" s="1" t="s">
        <v>6</v>
      </c>
      <c r="X137" s="1"/>
      <c r="Y137" s="1" t="s">
        <v>6</v>
      </c>
      <c r="Z137" s="1"/>
      <c r="AA137" s="1"/>
      <c r="AB137" s="1" t="s">
        <v>6</v>
      </c>
      <c r="AC137" s="1" t="s">
        <v>32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 t="s">
        <v>196</v>
      </c>
      <c r="AK137" s="1"/>
      <c r="AL137" s="1"/>
      <c r="AM137" s="2">
        <v>44586.787349537037</v>
      </c>
      <c r="AN137" s="1" t="s">
        <v>197</v>
      </c>
      <c r="AO137" s="1">
        <f>IF(P137*E137&gt;0,P137/E137,0)</f>
        <v>750</v>
      </c>
    </row>
    <row r="138" spans="1:41" hidden="1" x14ac:dyDescent="0.25">
      <c r="A138" s="1">
        <v>732</v>
      </c>
      <c r="B138" s="1" t="s">
        <v>66</v>
      </c>
      <c r="C138" s="1" t="s">
        <v>1</v>
      </c>
      <c r="D138" s="1">
        <v>60</v>
      </c>
      <c r="E138" s="1">
        <v>2</v>
      </c>
      <c r="F138" s="1" t="s">
        <v>9</v>
      </c>
      <c r="G138" s="1" t="s">
        <v>17</v>
      </c>
      <c r="H138" s="1">
        <v>1</v>
      </c>
      <c r="I138" s="1"/>
      <c r="J138" s="1"/>
      <c r="K138" s="1"/>
      <c r="L138" s="1" t="s">
        <v>27</v>
      </c>
      <c r="M138" s="1"/>
      <c r="N138" s="1"/>
      <c r="O138" s="1"/>
      <c r="P138" s="1">
        <v>1500</v>
      </c>
      <c r="Q138" s="1" t="s">
        <v>6</v>
      </c>
      <c r="R138" s="1" t="s">
        <v>58</v>
      </c>
      <c r="S138" s="1" t="s">
        <v>6</v>
      </c>
      <c r="T138" s="1" t="s">
        <v>6</v>
      </c>
      <c r="U138" s="1"/>
      <c r="V138" s="1" t="s">
        <v>6</v>
      </c>
      <c r="W138" s="1" t="s">
        <v>6</v>
      </c>
      <c r="X138" s="1"/>
      <c r="Y138" s="1" t="s">
        <v>6</v>
      </c>
      <c r="Z138" s="1"/>
      <c r="AA138" s="1" t="s">
        <v>14</v>
      </c>
      <c r="AB138" s="1" t="s">
        <v>6</v>
      </c>
      <c r="AC138" s="1" t="s">
        <v>29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 t="s">
        <v>196</v>
      </c>
      <c r="AK138" s="1"/>
      <c r="AL138" s="1"/>
      <c r="AM138" s="2">
        <v>44586.788807870369</v>
      </c>
      <c r="AN138" s="1" t="s">
        <v>197</v>
      </c>
      <c r="AO138" s="1">
        <f>IF(P138*E138&gt;0,P138/E138,0)</f>
        <v>750</v>
      </c>
    </row>
    <row r="139" spans="1:41" hidden="1" x14ac:dyDescent="0.25">
      <c r="A139" s="1">
        <v>734</v>
      </c>
      <c r="B139" s="1" t="s">
        <v>66</v>
      </c>
      <c r="C139" s="1" t="s">
        <v>30</v>
      </c>
      <c r="D139" s="1">
        <v>65</v>
      </c>
      <c r="E139" s="1">
        <v>1</v>
      </c>
      <c r="F139" s="1" t="s">
        <v>26</v>
      </c>
      <c r="G139" s="1" t="s">
        <v>17</v>
      </c>
      <c r="H139" s="1"/>
      <c r="I139" s="1"/>
      <c r="J139" s="1"/>
      <c r="K139" s="1"/>
      <c r="L139" s="1" t="s">
        <v>27</v>
      </c>
      <c r="M139" s="1"/>
      <c r="N139" s="1"/>
      <c r="O139" s="1"/>
      <c r="P139" s="1">
        <v>1500</v>
      </c>
      <c r="Q139" s="1" t="s">
        <v>5</v>
      </c>
      <c r="R139" s="1"/>
      <c r="S139" s="1" t="s">
        <v>6</v>
      </c>
      <c r="T139" s="1" t="s">
        <v>6</v>
      </c>
      <c r="U139" s="1"/>
      <c r="V139" s="1" t="s">
        <v>5</v>
      </c>
      <c r="W139" s="1" t="s">
        <v>6</v>
      </c>
      <c r="X139" s="1"/>
      <c r="Y139" s="1" t="s">
        <v>6</v>
      </c>
      <c r="Z139" s="1"/>
      <c r="AA139" s="1"/>
      <c r="AB139" s="1" t="s">
        <v>20</v>
      </c>
      <c r="AC139" s="1" t="s">
        <v>32</v>
      </c>
      <c r="AD139" s="1">
        <v>2</v>
      </c>
      <c r="AE139" s="1">
        <v>1</v>
      </c>
      <c r="AF139" s="1">
        <v>0</v>
      </c>
      <c r="AG139" s="1">
        <v>1</v>
      </c>
      <c r="AH139" s="1"/>
      <c r="AI139" s="1">
        <v>1</v>
      </c>
      <c r="AJ139" s="1" t="s">
        <v>196</v>
      </c>
      <c r="AK139" s="1"/>
      <c r="AL139" s="1"/>
      <c r="AM139" s="2">
        <v>44586.790208333332</v>
      </c>
      <c r="AN139" s="1" t="s">
        <v>197</v>
      </c>
      <c r="AO139" s="1">
        <f>IF(P139*E139&gt;0,P139/E139,0)</f>
        <v>1500</v>
      </c>
    </row>
    <row r="140" spans="1:41" hidden="1" x14ac:dyDescent="0.25">
      <c r="A140" s="1">
        <v>735</v>
      </c>
      <c r="B140" s="1" t="s">
        <v>66</v>
      </c>
      <c r="C140" s="1" t="s">
        <v>1</v>
      </c>
      <c r="D140" s="1">
        <v>85</v>
      </c>
      <c r="E140" s="1">
        <v>2</v>
      </c>
      <c r="F140" s="1" t="s">
        <v>56</v>
      </c>
      <c r="G140" s="1" t="s">
        <v>17</v>
      </c>
      <c r="H140" s="1">
        <v>2</v>
      </c>
      <c r="I140" s="1" t="s">
        <v>4</v>
      </c>
      <c r="J140" s="1"/>
      <c r="K140" s="1"/>
      <c r="L140" s="1" t="s">
        <v>27</v>
      </c>
      <c r="M140" s="1"/>
      <c r="N140" s="1"/>
      <c r="O140" s="1"/>
      <c r="P140" s="1">
        <v>2000</v>
      </c>
      <c r="Q140" s="1" t="s">
        <v>5</v>
      </c>
      <c r="R140" s="1"/>
      <c r="S140" s="1" t="s">
        <v>5</v>
      </c>
      <c r="T140" s="1" t="s">
        <v>6</v>
      </c>
      <c r="U140" s="1"/>
      <c r="V140" s="1" t="s">
        <v>5</v>
      </c>
      <c r="W140" s="1" t="s">
        <v>6</v>
      </c>
      <c r="X140" s="1"/>
      <c r="Y140" s="1" t="s">
        <v>6</v>
      </c>
      <c r="Z140" s="1"/>
      <c r="AA140" s="1" t="s">
        <v>25</v>
      </c>
      <c r="AB140" s="1" t="s">
        <v>20</v>
      </c>
      <c r="AC140" s="1" t="s">
        <v>8</v>
      </c>
      <c r="AD140" s="1">
        <v>1</v>
      </c>
      <c r="AE140" s="1"/>
      <c r="AF140" s="1">
        <v>1</v>
      </c>
      <c r="AG140" s="1">
        <v>1</v>
      </c>
      <c r="AH140" s="1">
        <v>1</v>
      </c>
      <c r="AI140" s="1">
        <v>1</v>
      </c>
      <c r="AJ140" s="1" t="s">
        <v>196</v>
      </c>
      <c r="AK140" s="1"/>
      <c r="AL140" s="1"/>
      <c r="AM140" s="2">
        <v>44586.791655092595</v>
      </c>
      <c r="AN140" s="1" t="s">
        <v>197</v>
      </c>
      <c r="AO140" s="1">
        <f>IF(P140*E140&gt;0,P140/E140,0)</f>
        <v>1000</v>
      </c>
    </row>
    <row r="141" spans="1:41" hidden="1" x14ac:dyDescent="0.25">
      <c r="A141" s="1">
        <v>737</v>
      </c>
      <c r="B141" s="1" t="s">
        <v>66</v>
      </c>
      <c r="C141" s="1" t="s">
        <v>30</v>
      </c>
      <c r="D141" s="1">
        <v>65</v>
      </c>
      <c r="E141" s="1">
        <v>2</v>
      </c>
      <c r="F141" s="1" t="s">
        <v>56</v>
      </c>
      <c r="G141" s="1" t="s">
        <v>17</v>
      </c>
      <c r="H141" s="1">
        <v>2</v>
      </c>
      <c r="I141" s="1" t="s">
        <v>4</v>
      </c>
      <c r="J141" s="1"/>
      <c r="K141" s="1"/>
      <c r="L141" s="1" t="s">
        <v>27</v>
      </c>
      <c r="M141" s="1"/>
      <c r="N141" s="1"/>
      <c r="O141" s="1"/>
      <c r="P141" s="1">
        <v>2000</v>
      </c>
      <c r="Q141" s="1" t="s">
        <v>5</v>
      </c>
      <c r="R141" s="1"/>
      <c r="S141" s="1" t="s">
        <v>5</v>
      </c>
      <c r="T141" s="1" t="s">
        <v>6</v>
      </c>
      <c r="U141" s="1"/>
      <c r="V141" s="1" t="s">
        <v>5</v>
      </c>
      <c r="W141" s="1" t="s">
        <v>6</v>
      </c>
      <c r="X141" s="1"/>
      <c r="Y141" s="1" t="s">
        <v>6</v>
      </c>
      <c r="Z141" s="1"/>
      <c r="AA141" s="1" t="s">
        <v>25</v>
      </c>
      <c r="AB141" s="1" t="s">
        <v>20</v>
      </c>
      <c r="AC141" s="1" t="s">
        <v>8</v>
      </c>
      <c r="AD141" s="1">
        <v>2</v>
      </c>
      <c r="AE141" s="1">
        <v>1</v>
      </c>
      <c r="AF141" s="1"/>
      <c r="AG141" s="1">
        <v>1</v>
      </c>
      <c r="AH141" s="1"/>
      <c r="AI141" s="1">
        <v>1</v>
      </c>
      <c r="AJ141" s="1" t="s">
        <v>196</v>
      </c>
      <c r="AK141" s="1"/>
      <c r="AL141" s="1"/>
      <c r="AM141" s="2">
        <v>44586.793078703704</v>
      </c>
      <c r="AN141" s="1" t="s">
        <v>197</v>
      </c>
      <c r="AO141" s="1">
        <f>IF(P141*E141&gt;0,P141/E141,0)</f>
        <v>1000</v>
      </c>
    </row>
    <row r="142" spans="1:41" x14ac:dyDescent="0.25">
      <c r="A142" s="1">
        <v>739</v>
      </c>
      <c r="B142" s="1" t="s">
        <v>66</v>
      </c>
      <c r="C142" s="1" t="s">
        <v>30</v>
      </c>
      <c r="D142" s="1">
        <v>75</v>
      </c>
      <c r="E142" s="1">
        <v>1</v>
      </c>
      <c r="F142" s="1" t="s">
        <v>26</v>
      </c>
      <c r="G142" s="1" t="s">
        <v>3</v>
      </c>
      <c r="H142" s="1">
        <v>1</v>
      </c>
      <c r="I142" s="1"/>
      <c r="J142" s="1"/>
      <c r="K142" s="1"/>
      <c r="L142" s="1" t="s">
        <v>27</v>
      </c>
      <c r="M142" s="1"/>
      <c r="N142" s="1"/>
      <c r="O142" s="1"/>
      <c r="P142" s="1">
        <v>2000</v>
      </c>
      <c r="Q142" s="1" t="s">
        <v>5</v>
      </c>
      <c r="R142" s="1"/>
      <c r="S142" s="1" t="s">
        <v>5</v>
      </c>
      <c r="T142" s="1" t="s">
        <v>6</v>
      </c>
      <c r="U142" s="1"/>
      <c r="V142" s="1" t="s">
        <v>6</v>
      </c>
      <c r="W142" s="1" t="s">
        <v>6</v>
      </c>
      <c r="X142" s="1"/>
      <c r="Y142" s="1" t="s">
        <v>5</v>
      </c>
      <c r="Z142" s="1" t="s">
        <v>39</v>
      </c>
      <c r="AA142" s="1" t="s">
        <v>25</v>
      </c>
      <c r="AB142" s="1" t="s">
        <v>6</v>
      </c>
      <c r="AC142" s="1" t="s">
        <v>29</v>
      </c>
      <c r="AD142" s="1">
        <v>2</v>
      </c>
      <c r="AE142" s="1"/>
      <c r="AF142" s="1">
        <v>0</v>
      </c>
      <c r="AG142" s="1">
        <v>1</v>
      </c>
      <c r="AH142" s="1">
        <v>1</v>
      </c>
      <c r="AI142" s="1">
        <v>1</v>
      </c>
      <c r="AJ142" s="1" t="s">
        <v>196</v>
      </c>
      <c r="AK142" s="1"/>
      <c r="AL142" s="1"/>
      <c r="AM142" s="2">
        <v>44586.794548611113</v>
      </c>
      <c r="AN142" s="1" t="s">
        <v>197</v>
      </c>
      <c r="AO142" s="1">
        <f>IF(P142*E142&gt;0,P142/E142,0)</f>
        <v>2000</v>
      </c>
    </row>
    <row r="143" spans="1:41" hidden="1" x14ac:dyDescent="0.25">
      <c r="A143" s="1">
        <v>740</v>
      </c>
      <c r="B143" s="1" t="s">
        <v>66</v>
      </c>
      <c r="C143" s="1" t="s">
        <v>30</v>
      </c>
      <c r="D143" s="1">
        <v>80</v>
      </c>
      <c r="E143" s="1">
        <v>2</v>
      </c>
      <c r="F143" s="1" t="s">
        <v>9</v>
      </c>
      <c r="G143" s="1" t="s">
        <v>17</v>
      </c>
      <c r="H143" s="1"/>
      <c r="I143" s="1"/>
      <c r="J143" s="1"/>
      <c r="K143" s="1"/>
      <c r="L143" s="1" t="s">
        <v>27</v>
      </c>
      <c r="M143" s="1"/>
      <c r="N143" s="1"/>
      <c r="O143" s="1"/>
      <c r="P143" s="1">
        <v>1500</v>
      </c>
      <c r="Q143" s="1" t="s">
        <v>5</v>
      </c>
      <c r="R143" s="1" t="s">
        <v>58</v>
      </c>
      <c r="S143" s="1" t="s">
        <v>5</v>
      </c>
      <c r="T143" s="1"/>
      <c r="U143" s="1"/>
      <c r="V143" s="1" t="s">
        <v>5</v>
      </c>
      <c r="W143" s="1" t="s">
        <v>6</v>
      </c>
      <c r="X143" s="1"/>
      <c r="Y143" s="1" t="s">
        <v>6</v>
      </c>
      <c r="Z143" s="1"/>
      <c r="AA143" s="1"/>
      <c r="AB143" s="1" t="s">
        <v>6</v>
      </c>
      <c r="AC143" s="1" t="s">
        <v>21</v>
      </c>
      <c r="AD143" s="1">
        <v>1</v>
      </c>
      <c r="AE143" s="1"/>
      <c r="AF143" s="1">
        <v>0</v>
      </c>
      <c r="AG143" s="1">
        <v>1</v>
      </c>
      <c r="AH143" s="1">
        <v>1</v>
      </c>
      <c r="AI143" s="1">
        <v>1</v>
      </c>
      <c r="AJ143" s="1" t="s">
        <v>196</v>
      </c>
      <c r="AK143" s="1"/>
      <c r="AL143" s="1"/>
      <c r="AM143" s="2">
        <v>44586.795937499999</v>
      </c>
      <c r="AN143" s="1" t="s">
        <v>197</v>
      </c>
      <c r="AO143" s="1">
        <f>IF(P143*E143&gt;0,P143/E143,0)</f>
        <v>750</v>
      </c>
    </row>
    <row r="144" spans="1:41" hidden="1" x14ac:dyDescent="0.25">
      <c r="A144" s="1">
        <v>742</v>
      </c>
      <c r="B144" s="1" t="s">
        <v>66</v>
      </c>
      <c r="C144" s="1" t="s">
        <v>1</v>
      </c>
      <c r="D144" s="1">
        <v>75</v>
      </c>
      <c r="E144" s="1">
        <v>2</v>
      </c>
      <c r="F144" s="1" t="s">
        <v>9</v>
      </c>
      <c r="G144" s="1" t="s">
        <v>17</v>
      </c>
      <c r="H144" s="1">
        <v>1</v>
      </c>
      <c r="I144" s="1"/>
      <c r="J144" s="1"/>
      <c r="K144" s="1"/>
      <c r="L144" s="1" t="s">
        <v>27</v>
      </c>
      <c r="M144" s="1"/>
      <c r="N144" s="1"/>
      <c r="O144" s="1"/>
      <c r="P144" s="1">
        <v>1500</v>
      </c>
      <c r="Q144" s="1" t="s">
        <v>5</v>
      </c>
      <c r="R144" s="1" t="s">
        <v>58</v>
      </c>
      <c r="S144" s="1" t="s">
        <v>5</v>
      </c>
      <c r="T144" s="1"/>
      <c r="U144" s="1"/>
      <c r="V144" s="1" t="s">
        <v>6</v>
      </c>
      <c r="W144" s="1"/>
      <c r="X144" s="1"/>
      <c r="Y144" s="1" t="s">
        <v>6</v>
      </c>
      <c r="Z144" s="1"/>
      <c r="AA144" s="1" t="s">
        <v>14</v>
      </c>
      <c r="AB144" s="1" t="s">
        <v>6</v>
      </c>
      <c r="AC144" s="1" t="s">
        <v>21</v>
      </c>
      <c r="AD144" s="1">
        <v>1</v>
      </c>
      <c r="AE144" s="1"/>
      <c r="AF144" s="1"/>
      <c r="AG144" s="1"/>
      <c r="AH144" s="1">
        <v>1</v>
      </c>
      <c r="AI144" s="1">
        <v>1</v>
      </c>
      <c r="AJ144" s="1" t="s">
        <v>196</v>
      </c>
      <c r="AK144" s="1"/>
      <c r="AL144" s="1"/>
      <c r="AM144" s="2">
        <v>44586.797210648147</v>
      </c>
      <c r="AN144" s="1" t="s">
        <v>197</v>
      </c>
      <c r="AO144" s="1">
        <f>IF(P144*E144&gt;0,P144/E144,0)</f>
        <v>750</v>
      </c>
    </row>
    <row r="145" spans="1:41" hidden="1" x14ac:dyDescent="0.25">
      <c r="A145" s="1">
        <v>743</v>
      </c>
      <c r="B145" s="1" t="s">
        <v>66</v>
      </c>
      <c r="C145" s="1" t="s">
        <v>30</v>
      </c>
      <c r="D145" s="1">
        <v>60</v>
      </c>
      <c r="E145" s="1">
        <v>4</v>
      </c>
      <c r="F145" s="1" t="s">
        <v>16</v>
      </c>
      <c r="G145" s="1" t="s">
        <v>17</v>
      </c>
      <c r="H145" s="1">
        <v>1</v>
      </c>
      <c r="I145" s="1"/>
      <c r="J145" s="1" t="s">
        <v>10</v>
      </c>
      <c r="K145" s="1" t="s">
        <v>18</v>
      </c>
      <c r="L145" s="1"/>
      <c r="M145" s="1"/>
      <c r="N145" s="1"/>
      <c r="O145" s="1"/>
      <c r="P145" s="1">
        <v>1500</v>
      </c>
      <c r="Q145" s="1" t="s">
        <v>6</v>
      </c>
      <c r="R145" s="1" t="s">
        <v>58</v>
      </c>
      <c r="S145" s="1" t="s">
        <v>6</v>
      </c>
      <c r="T145" s="1" t="s">
        <v>5</v>
      </c>
      <c r="U145" s="1" t="s">
        <v>10</v>
      </c>
      <c r="V145" s="1" t="s">
        <v>6</v>
      </c>
      <c r="W145" s="1" t="s">
        <v>6</v>
      </c>
      <c r="X145" s="1"/>
      <c r="Y145" s="1" t="s">
        <v>6</v>
      </c>
      <c r="Z145" s="1"/>
      <c r="AA145" s="1" t="s">
        <v>14</v>
      </c>
      <c r="AB145" s="1" t="s">
        <v>20</v>
      </c>
      <c r="AC145" s="1" t="s">
        <v>32</v>
      </c>
      <c r="AD145" s="1">
        <v>1</v>
      </c>
      <c r="AE145" s="1"/>
      <c r="AF145" s="1">
        <v>0</v>
      </c>
      <c r="AG145" s="1">
        <v>1</v>
      </c>
      <c r="AH145" s="1">
        <v>1</v>
      </c>
      <c r="AI145" s="1">
        <v>1</v>
      </c>
      <c r="AJ145" s="1" t="s">
        <v>196</v>
      </c>
      <c r="AK145" s="1"/>
      <c r="AL145" s="1"/>
      <c r="AM145" s="2">
        <v>44586.798900462964</v>
      </c>
      <c r="AN145" s="1" t="s">
        <v>197</v>
      </c>
      <c r="AO145" s="1">
        <f>IF(P145*E145&gt;0,P145/E145,0)</f>
        <v>375</v>
      </c>
    </row>
    <row r="146" spans="1:41" hidden="1" x14ac:dyDescent="0.25">
      <c r="A146" s="1">
        <v>745</v>
      </c>
      <c r="B146" s="1" t="s">
        <v>66</v>
      </c>
      <c r="C146" s="1" t="s">
        <v>30</v>
      </c>
      <c r="D146" s="1">
        <v>60</v>
      </c>
      <c r="E146" s="1">
        <v>2</v>
      </c>
      <c r="F146" s="1" t="s">
        <v>9</v>
      </c>
      <c r="G146" s="1" t="s">
        <v>17</v>
      </c>
      <c r="H146" s="1">
        <v>2</v>
      </c>
      <c r="I146" s="1"/>
      <c r="J146" s="1"/>
      <c r="K146" s="1"/>
      <c r="L146" s="1" t="s">
        <v>27</v>
      </c>
      <c r="M146" s="1"/>
      <c r="N146" s="1"/>
      <c r="O146" s="1"/>
      <c r="P146" s="1">
        <v>4000</v>
      </c>
      <c r="Q146" s="1" t="s">
        <v>5</v>
      </c>
      <c r="R146" s="1"/>
      <c r="S146" s="1" t="s">
        <v>5</v>
      </c>
      <c r="T146" s="1" t="s">
        <v>5</v>
      </c>
      <c r="U146" s="1" t="s">
        <v>29</v>
      </c>
      <c r="V146" s="1" t="s">
        <v>5</v>
      </c>
      <c r="W146" s="1" t="s">
        <v>6</v>
      </c>
      <c r="X146" s="1"/>
      <c r="Y146" s="1" t="s">
        <v>6</v>
      </c>
      <c r="Z146" s="1"/>
      <c r="AA146" s="1"/>
      <c r="AB146" s="1" t="s">
        <v>20</v>
      </c>
      <c r="AC146" s="1" t="s">
        <v>8</v>
      </c>
      <c r="AD146" s="1">
        <v>0</v>
      </c>
      <c r="AE146" s="1">
        <v>0</v>
      </c>
      <c r="AF146" s="1">
        <v>0</v>
      </c>
      <c r="AG146" s="1">
        <v>0</v>
      </c>
      <c r="AH146" s="1">
        <v>1</v>
      </c>
      <c r="AI146" s="1">
        <v>1</v>
      </c>
      <c r="AJ146" s="1" t="s">
        <v>196</v>
      </c>
      <c r="AK146" s="1"/>
      <c r="AL146" s="1"/>
      <c r="AM146" s="2">
        <v>44586.800173611111</v>
      </c>
      <c r="AN146" s="1" t="s">
        <v>197</v>
      </c>
      <c r="AO146" s="1">
        <f>IF(P146*E146&gt;0,P146/E146,0)</f>
        <v>2000</v>
      </c>
    </row>
    <row r="147" spans="1:41" hidden="1" x14ac:dyDescent="0.25">
      <c r="A147" s="1">
        <v>747</v>
      </c>
      <c r="B147" s="1" t="s">
        <v>66</v>
      </c>
      <c r="C147" s="1" t="s">
        <v>1</v>
      </c>
      <c r="D147" s="1">
        <v>55</v>
      </c>
      <c r="E147" s="1">
        <v>2</v>
      </c>
      <c r="F147" s="1" t="s">
        <v>9</v>
      </c>
      <c r="G147" s="1" t="s">
        <v>17</v>
      </c>
      <c r="H147" s="1">
        <v>2</v>
      </c>
      <c r="I147" s="1"/>
      <c r="J147" s="1"/>
      <c r="K147" s="1"/>
      <c r="L147" s="1" t="s">
        <v>27</v>
      </c>
      <c r="M147" s="1"/>
      <c r="N147" s="1"/>
      <c r="O147" s="1"/>
      <c r="P147" s="1">
        <v>4000</v>
      </c>
      <c r="Q147" s="1" t="s">
        <v>5</v>
      </c>
      <c r="R147" s="1"/>
      <c r="S147" s="1" t="s">
        <v>5</v>
      </c>
      <c r="T147" s="1" t="s">
        <v>5</v>
      </c>
      <c r="U147" s="1" t="s">
        <v>29</v>
      </c>
      <c r="V147" s="1" t="s">
        <v>5</v>
      </c>
      <c r="W147" s="1" t="s">
        <v>6</v>
      </c>
      <c r="X147" s="1"/>
      <c r="Y147" s="1"/>
      <c r="Z147" s="1"/>
      <c r="AA147" s="1"/>
      <c r="AB147" s="1" t="s">
        <v>20</v>
      </c>
      <c r="AC147" s="1" t="s">
        <v>8</v>
      </c>
      <c r="AD147" s="1">
        <v>1</v>
      </c>
      <c r="AE147" s="1"/>
      <c r="AF147" s="1">
        <v>0</v>
      </c>
      <c r="AG147" s="1">
        <v>1</v>
      </c>
      <c r="AH147" s="1">
        <v>1</v>
      </c>
      <c r="AI147" s="1">
        <v>1</v>
      </c>
      <c r="AJ147" s="1" t="s">
        <v>196</v>
      </c>
      <c r="AK147" s="1"/>
      <c r="AL147" s="1"/>
      <c r="AM147" s="2">
        <v>44586.801504629628</v>
      </c>
      <c r="AN147" s="1" t="s">
        <v>197</v>
      </c>
      <c r="AO147" s="1">
        <f>IF(P147*E147&gt;0,P147/E147,0)</f>
        <v>2000</v>
      </c>
    </row>
    <row r="148" spans="1:41" hidden="1" x14ac:dyDescent="0.25">
      <c r="A148" s="1">
        <v>748</v>
      </c>
      <c r="B148" s="1" t="s">
        <v>66</v>
      </c>
      <c r="C148" s="1" t="s">
        <v>30</v>
      </c>
      <c r="D148" s="1">
        <v>75</v>
      </c>
      <c r="E148" s="1">
        <v>2</v>
      </c>
      <c r="F148" s="1" t="s">
        <v>9</v>
      </c>
      <c r="G148" s="1" t="s">
        <v>17</v>
      </c>
      <c r="H148" s="1"/>
      <c r="I148" s="1"/>
      <c r="J148" s="1"/>
      <c r="K148" s="1"/>
      <c r="L148" s="1" t="s">
        <v>27</v>
      </c>
      <c r="M148" s="1"/>
      <c r="N148" s="1"/>
      <c r="O148" s="1"/>
      <c r="P148" s="1">
        <v>2000</v>
      </c>
      <c r="Q148" s="1" t="s">
        <v>5</v>
      </c>
      <c r="R148" s="1"/>
      <c r="S148" s="1" t="s">
        <v>5</v>
      </c>
      <c r="T148" s="1"/>
      <c r="U148" s="1"/>
      <c r="V148" s="1" t="s">
        <v>6</v>
      </c>
      <c r="W148" s="1"/>
      <c r="X148" s="1"/>
      <c r="Y148" s="1" t="s">
        <v>6</v>
      </c>
      <c r="Z148" s="1"/>
      <c r="AA148" s="1" t="s">
        <v>14</v>
      </c>
      <c r="AB148" s="1"/>
      <c r="AC148" s="1" t="s">
        <v>32</v>
      </c>
      <c r="AD148" s="1">
        <v>2</v>
      </c>
      <c r="AE148" s="1">
        <v>0</v>
      </c>
      <c r="AF148" s="1"/>
      <c r="AG148" s="1">
        <v>0</v>
      </c>
      <c r="AH148" s="1">
        <v>0</v>
      </c>
      <c r="AI148" s="1">
        <v>1</v>
      </c>
      <c r="AJ148" s="1" t="s">
        <v>196</v>
      </c>
      <c r="AK148" s="1"/>
      <c r="AL148" s="1"/>
      <c r="AM148" s="2">
        <v>44586.802881944444</v>
      </c>
      <c r="AN148" s="1" t="s">
        <v>197</v>
      </c>
      <c r="AO148" s="1">
        <f>IF(P148*E148&gt;0,P148/E148,0)</f>
        <v>1000</v>
      </c>
    </row>
    <row r="149" spans="1:41" hidden="1" x14ac:dyDescent="0.25">
      <c r="A149" s="1">
        <v>753</v>
      </c>
      <c r="B149" s="1" t="s">
        <v>66</v>
      </c>
      <c r="C149" s="1" t="s">
        <v>1</v>
      </c>
      <c r="D149" s="1">
        <v>75</v>
      </c>
      <c r="E149" s="1">
        <v>2</v>
      </c>
      <c r="F149" s="1" t="s">
        <v>9</v>
      </c>
      <c r="G149" s="1" t="s">
        <v>17</v>
      </c>
      <c r="H149" s="1">
        <v>2</v>
      </c>
      <c r="I149" s="1"/>
      <c r="J149" s="1"/>
      <c r="K149" s="1"/>
      <c r="L149" s="1" t="s">
        <v>27</v>
      </c>
      <c r="M149" s="1"/>
      <c r="N149" s="1"/>
      <c r="O149" s="1"/>
      <c r="P149" s="1">
        <v>1000</v>
      </c>
      <c r="Q149" s="1" t="s">
        <v>5</v>
      </c>
      <c r="R149" s="1"/>
      <c r="S149" s="1" t="s">
        <v>5</v>
      </c>
      <c r="T149" s="1" t="s">
        <v>6</v>
      </c>
      <c r="U149" s="1"/>
      <c r="V149" s="1" t="s">
        <v>6</v>
      </c>
      <c r="W149" s="1" t="s">
        <v>6</v>
      </c>
      <c r="X149" s="1"/>
      <c r="Y149" s="1" t="s">
        <v>6</v>
      </c>
      <c r="Z149" s="1"/>
      <c r="AA149" s="1" t="s">
        <v>14</v>
      </c>
      <c r="AB149" s="1"/>
      <c r="AC149" s="1" t="s">
        <v>32</v>
      </c>
      <c r="AD149" s="1">
        <v>2</v>
      </c>
      <c r="AE149" s="1"/>
      <c r="AF149" s="1"/>
      <c r="AG149" s="1">
        <v>0</v>
      </c>
      <c r="AH149" s="1"/>
      <c r="AI149" s="1"/>
      <c r="AJ149" s="1" t="s">
        <v>196</v>
      </c>
      <c r="AK149" s="1"/>
      <c r="AL149" s="1"/>
      <c r="AM149" s="2">
        <v>44586.825243055559</v>
      </c>
      <c r="AN149" s="1" t="s">
        <v>197</v>
      </c>
      <c r="AO149" s="1">
        <f>IF(P149*E149&gt;0,P149/E149,0)</f>
        <v>500</v>
      </c>
    </row>
    <row r="150" spans="1:41" hidden="1" x14ac:dyDescent="0.25">
      <c r="A150" s="1">
        <v>754</v>
      </c>
      <c r="B150" s="1" t="s">
        <v>66</v>
      </c>
      <c r="C150" s="1"/>
      <c r="D150" s="1">
        <v>70</v>
      </c>
      <c r="E150" s="1">
        <v>2</v>
      </c>
      <c r="F150" s="1" t="s">
        <v>9</v>
      </c>
      <c r="G150" s="1" t="s">
        <v>17</v>
      </c>
      <c r="H150" s="1">
        <v>2</v>
      </c>
      <c r="I150" s="1"/>
      <c r="J150" s="1"/>
      <c r="K150" s="1"/>
      <c r="L150" s="1" t="s">
        <v>27</v>
      </c>
      <c r="M150" s="1"/>
      <c r="N150" s="1"/>
      <c r="O150" s="1"/>
      <c r="P150" s="1">
        <v>2500</v>
      </c>
      <c r="Q150" s="1" t="s">
        <v>6</v>
      </c>
      <c r="R150" s="1" t="s">
        <v>58</v>
      </c>
      <c r="S150" s="1" t="s">
        <v>6</v>
      </c>
      <c r="T150" s="1" t="s">
        <v>6</v>
      </c>
      <c r="U150" s="1"/>
      <c r="V150" s="1" t="s">
        <v>5</v>
      </c>
      <c r="W150" s="1" t="s">
        <v>6</v>
      </c>
      <c r="X150" s="1"/>
      <c r="Y150" s="1" t="s">
        <v>6</v>
      </c>
      <c r="Z150" s="1"/>
      <c r="AA150" s="1" t="s">
        <v>14</v>
      </c>
      <c r="AB150" s="1" t="s">
        <v>20</v>
      </c>
      <c r="AC150" s="1" t="s">
        <v>29</v>
      </c>
      <c r="AD150" s="1">
        <v>2</v>
      </c>
      <c r="AE150" s="1">
        <v>2</v>
      </c>
      <c r="AF150" s="1">
        <v>0</v>
      </c>
      <c r="AG150" s="1">
        <v>1</v>
      </c>
      <c r="AH150" s="1">
        <v>3</v>
      </c>
      <c r="AI150" s="1">
        <v>2</v>
      </c>
      <c r="AJ150" s="1" t="s">
        <v>196</v>
      </c>
      <c r="AK150" s="1"/>
      <c r="AL150" s="1"/>
      <c r="AM150" s="2">
        <v>44586.827453703707</v>
      </c>
      <c r="AN150" s="1" t="s">
        <v>197</v>
      </c>
      <c r="AO150" s="1">
        <f>IF(P150*E150&gt;0,P150/E150,0)</f>
        <v>1250</v>
      </c>
    </row>
    <row r="151" spans="1:41" hidden="1" x14ac:dyDescent="0.25">
      <c r="A151" s="1">
        <v>755</v>
      </c>
      <c r="B151" s="1" t="s">
        <v>66</v>
      </c>
      <c r="C151" s="1"/>
      <c r="D151" s="1">
        <v>65</v>
      </c>
      <c r="E151" s="1"/>
      <c r="F151" s="1" t="s">
        <v>9</v>
      </c>
      <c r="G151" s="1" t="s">
        <v>17</v>
      </c>
      <c r="H151" s="1">
        <v>2</v>
      </c>
      <c r="I151" s="1"/>
      <c r="J151" s="1"/>
      <c r="K151" s="1"/>
      <c r="L151" s="1" t="s">
        <v>27</v>
      </c>
      <c r="M151" s="1"/>
      <c r="N151" s="1"/>
      <c r="O151" s="1"/>
      <c r="P151" s="1">
        <v>2500</v>
      </c>
      <c r="Q151" s="1" t="s">
        <v>6</v>
      </c>
      <c r="R151" s="1" t="s">
        <v>58</v>
      </c>
      <c r="S151" s="1" t="s">
        <v>6</v>
      </c>
      <c r="T151" s="1" t="s">
        <v>6</v>
      </c>
      <c r="U151" s="1"/>
      <c r="V151" s="1" t="s">
        <v>5</v>
      </c>
      <c r="W151" s="1" t="s">
        <v>6</v>
      </c>
      <c r="X151" s="1"/>
      <c r="Y151" s="1" t="s">
        <v>6</v>
      </c>
      <c r="Z151" s="1"/>
      <c r="AA151" s="1" t="s">
        <v>14</v>
      </c>
      <c r="AB151" s="1" t="s">
        <v>20</v>
      </c>
      <c r="AC151" s="1" t="s">
        <v>29</v>
      </c>
      <c r="AD151" s="1">
        <v>3</v>
      </c>
      <c r="AE151" s="1">
        <v>2</v>
      </c>
      <c r="AF151" s="1">
        <v>0</v>
      </c>
      <c r="AG151" s="1">
        <v>1</v>
      </c>
      <c r="AH151" s="1">
        <v>3</v>
      </c>
      <c r="AI151" s="1">
        <v>2</v>
      </c>
      <c r="AJ151" s="1" t="s">
        <v>196</v>
      </c>
      <c r="AK151" s="1"/>
      <c r="AL151" s="1"/>
      <c r="AM151" s="2">
        <v>44586.829236111109</v>
      </c>
      <c r="AN151" s="1" t="s">
        <v>197</v>
      </c>
      <c r="AO151" s="1">
        <f>IF(P151*E151&gt;0,P151/E151,0)</f>
        <v>0</v>
      </c>
    </row>
    <row r="152" spans="1:41" hidden="1" x14ac:dyDescent="0.25">
      <c r="A152" s="1">
        <v>756</v>
      </c>
      <c r="B152" s="1" t="s">
        <v>66</v>
      </c>
      <c r="C152" s="1" t="s">
        <v>1</v>
      </c>
      <c r="D152" s="1">
        <v>50</v>
      </c>
      <c r="E152" s="1">
        <v>2</v>
      </c>
      <c r="F152" s="1" t="s">
        <v>2</v>
      </c>
      <c r="G152" s="1" t="s">
        <v>17</v>
      </c>
      <c r="H152" s="1">
        <v>2</v>
      </c>
      <c r="I152" s="1" t="s">
        <v>4</v>
      </c>
      <c r="J152" s="1"/>
      <c r="K152" s="1"/>
      <c r="L152" s="1"/>
      <c r="M152" s="1"/>
      <c r="N152" s="1"/>
      <c r="O152" s="1"/>
      <c r="P152" s="1">
        <v>2000</v>
      </c>
      <c r="Q152" s="1" t="s">
        <v>5</v>
      </c>
      <c r="R152" s="1"/>
      <c r="S152" s="1" t="s">
        <v>5</v>
      </c>
      <c r="T152" s="1" t="s">
        <v>5</v>
      </c>
      <c r="U152" s="1" t="s">
        <v>29</v>
      </c>
      <c r="V152" s="1" t="s">
        <v>5</v>
      </c>
      <c r="W152" s="1"/>
      <c r="X152" s="1" t="s">
        <v>12</v>
      </c>
      <c r="Y152" s="1" t="s">
        <v>6</v>
      </c>
      <c r="Z152" s="1"/>
      <c r="AA152" s="1"/>
      <c r="AB152" s="1" t="s">
        <v>6</v>
      </c>
      <c r="AC152" s="1" t="s">
        <v>8</v>
      </c>
      <c r="AD152" s="1">
        <v>0</v>
      </c>
      <c r="AE152" s="1"/>
      <c r="AF152" s="1">
        <v>0</v>
      </c>
      <c r="AG152" s="1">
        <v>0</v>
      </c>
      <c r="AH152" s="1">
        <v>0</v>
      </c>
      <c r="AI152" s="1">
        <v>0</v>
      </c>
      <c r="AJ152" s="1" t="s">
        <v>196</v>
      </c>
      <c r="AK152" s="1"/>
      <c r="AL152" s="1"/>
      <c r="AM152" s="2">
        <v>44586.830740740741</v>
      </c>
      <c r="AN152" s="1" t="s">
        <v>197</v>
      </c>
      <c r="AO152" s="1">
        <f>IF(P152*E152&gt;0,P152/E152,0)</f>
        <v>1000</v>
      </c>
    </row>
    <row r="153" spans="1:41" hidden="1" x14ac:dyDescent="0.25">
      <c r="A153" s="1">
        <v>757</v>
      </c>
      <c r="B153" s="1" t="s">
        <v>66</v>
      </c>
      <c r="C153" s="1" t="s">
        <v>30</v>
      </c>
      <c r="D153" s="1"/>
      <c r="E153" s="1"/>
      <c r="F153" s="1" t="s">
        <v>9</v>
      </c>
      <c r="G153" s="1" t="s">
        <v>17</v>
      </c>
      <c r="H153" s="1"/>
      <c r="I153" s="1"/>
      <c r="J153" s="1"/>
      <c r="K153" s="1"/>
      <c r="L153" s="1" t="s">
        <v>27</v>
      </c>
      <c r="M153" s="1"/>
      <c r="N153" s="1"/>
      <c r="O153" s="1"/>
      <c r="P153" s="1">
        <v>1000</v>
      </c>
      <c r="Q153" s="1" t="s">
        <v>5</v>
      </c>
      <c r="R153" s="1" t="s">
        <v>58</v>
      </c>
      <c r="S153" s="1" t="s">
        <v>6</v>
      </c>
      <c r="T153" s="1" t="s">
        <v>6</v>
      </c>
      <c r="U153" s="1"/>
      <c r="V153" s="1" t="s">
        <v>6</v>
      </c>
      <c r="W153" s="1" t="s">
        <v>6</v>
      </c>
      <c r="X153" s="1"/>
      <c r="Y153" s="1" t="s">
        <v>6</v>
      </c>
      <c r="Z153" s="1"/>
      <c r="AA153" s="1" t="s">
        <v>14</v>
      </c>
      <c r="AB153" s="1" t="s">
        <v>20</v>
      </c>
      <c r="AC153" s="1" t="s">
        <v>8</v>
      </c>
      <c r="AD153" s="1">
        <v>1</v>
      </c>
      <c r="AE153" s="1"/>
      <c r="AF153" s="1">
        <v>0</v>
      </c>
      <c r="AG153" s="1">
        <v>0</v>
      </c>
      <c r="AH153" s="1">
        <v>1</v>
      </c>
      <c r="AI153" s="1"/>
      <c r="AJ153" s="1" t="s">
        <v>196</v>
      </c>
      <c r="AK153" s="1"/>
      <c r="AL153" s="1"/>
      <c r="AM153" s="2">
        <v>44586.832094907404</v>
      </c>
      <c r="AN153" s="1" t="s">
        <v>197</v>
      </c>
      <c r="AO153" s="1">
        <f>IF(P153*E153&gt;0,P153/E153,0)</f>
        <v>0</v>
      </c>
    </row>
    <row r="154" spans="1:41" hidden="1" x14ac:dyDescent="0.25">
      <c r="A154" s="1">
        <v>758</v>
      </c>
      <c r="B154" s="1" t="s">
        <v>66</v>
      </c>
      <c r="C154" s="1" t="s">
        <v>1</v>
      </c>
      <c r="D154" s="1"/>
      <c r="E154" s="1"/>
      <c r="F154" s="1" t="s">
        <v>9</v>
      </c>
      <c r="G154" s="1" t="s">
        <v>17</v>
      </c>
      <c r="H154" s="1"/>
      <c r="I154" s="1"/>
      <c r="J154" s="1"/>
      <c r="K154" s="1"/>
      <c r="L154" s="1" t="s">
        <v>27</v>
      </c>
      <c r="M154" s="1"/>
      <c r="N154" s="1"/>
      <c r="O154" s="1"/>
      <c r="P154" s="1">
        <v>1000</v>
      </c>
      <c r="Q154" s="1" t="s">
        <v>5</v>
      </c>
      <c r="R154" s="1" t="s">
        <v>11</v>
      </c>
      <c r="S154" s="1" t="s">
        <v>6</v>
      </c>
      <c r="T154" s="1" t="s">
        <v>6</v>
      </c>
      <c r="U154" s="1" t="s">
        <v>10</v>
      </c>
      <c r="V154" s="1" t="s">
        <v>6</v>
      </c>
      <c r="W154" s="1" t="s">
        <v>6</v>
      </c>
      <c r="X154" s="1"/>
      <c r="Y154" s="1" t="s">
        <v>6</v>
      </c>
      <c r="Z154" s="1"/>
      <c r="AA154" s="1" t="s">
        <v>14</v>
      </c>
      <c r="AB154" s="1" t="s">
        <v>20</v>
      </c>
      <c r="AC154" s="1" t="s">
        <v>8</v>
      </c>
      <c r="AD154" s="1">
        <v>1</v>
      </c>
      <c r="AE154" s="1"/>
      <c r="AF154" s="1">
        <v>0</v>
      </c>
      <c r="AG154" s="1">
        <v>0</v>
      </c>
      <c r="AH154" s="1">
        <v>1</v>
      </c>
      <c r="AI154" s="1"/>
      <c r="AJ154" s="1" t="s">
        <v>196</v>
      </c>
      <c r="AK154" s="1"/>
      <c r="AL154" s="1"/>
      <c r="AM154" s="2">
        <v>44586.833437499998</v>
      </c>
      <c r="AN154" s="1" t="s">
        <v>197</v>
      </c>
      <c r="AO154" s="1">
        <f>IF(P154*E154&gt;0,P154/E154,0)</f>
        <v>0</v>
      </c>
    </row>
    <row r="155" spans="1:41" hidden="1" x14ac:dyDescent="0.25">
      <c r="A155" s="1">
        <v>759</v>
      </c>
      <c r="B155" s="1" t="s">
        <v>66</v>
      </c>
      <c r="C155" s="1" t="s">
        <v>1</v>
      </c>
      <c r="D155" s="1">
        <v>85</v>
      </c>
      <c r="E155" s="1"/>
      <c r="F155" s="1" t="s">
        <v>26</v>
      </c>
      <c r="G155" s="1" t="s">
        <v>17</v>
      </c>
      <c r="H155" s="1"/>
      <c r="I155" s="1"/>
      <c r="J155" s="1"/>
      <c r="K155" s="1"/>
      <c r="L155" s="1"/>
      <c r="M155" s="1"/>
      <c r="N155" s="1"/>
      <c r="O155" s="1"/>
      <c r="P155" s="1">
        <v>1000</v>
      </c>
      <c r="Q155" s="1" t="s">
        <v>5</v>
      </c>
      <c r="R155" s="1"/>
      <c r="S155" s="1" t="s">
        <v>6</v>
      </c>
      <c r="T155" s="1" t="s">
        <v>6</v>
      </c>
      <c r="U155" s="1"/>
      <c r="V155" s="1"/>
      <c r="W155" s="1" t="s">
        <v>6</v>
      </c>
      <c r="X155" s="1"/>
      <c r="Y155" s="1" t="s">
        <v>6</v>
      </c>
      <c r="Z155" s="1"/>
      <c r="AA155" s="1" t="s">
        <v>14</v>
      </c>
      <c r="AB155" s="1" t="s">
        <v>20</v>
      </c>
      <c r="AC155" s="1" t="s">
        <v>29</v>
      </c>
      <c r="AD155" s="1">
        <v>1</v>
      </c>
      <c r="AE155" s="1">
        <v>0</v>
      </c>
      <c r="AF155" s="1">
        <v>0</v>
      </c>
      <c r="AG155" s="1">
        <v>0</v>
      </c>
      <c r="AH155" s="1">
        <v>1</v>
      </c>
      <c r="AI155" s="1">
        <v>1</v>
      </c>
      <c r="AJ155" s="1" t="s">
        <v>196</v>
      </c>
      <c r="AK155" s="1"/>
      <c r="AL155" s="1"/>
      <c r="AM155" s="2">
        <v>44586.834629629629</v>
      </c>
      <c r="AN155" s="1" t="s">
        <v>197</v>
      </c>
      <c r="AO155" s="1">
        <f>IF(P155*E155&gt;0,P155/E155,0)</f>
        <v>0</v>
      </c>
    </row>
    <row r="156" spans="1:41" hidden="1" x14ac:dyDescent="0.25">
      <c r="A156" s="1">
        <v>760</v>
      </c>
      <c r="B156" s="1" t="s">
        <v>66</v>
      </c>
      <c r="C156" s="1" t="s">
        <v>30</v>
      </c>
      <c r="D156" s="1">
        <v>70</v>
      </c>
      <c r="E156" s="1">
        <v>2</v>
      </c>
      <c r="F156" s="1" t="s">
        <v>9</v>
      </c>
      <c r="G156" s="1" t="s">
        <v>17</v>
      </c>
      <c r="H156" s="1">
        <v>2</v>
      </c>
      <c r="I156" s="1"/>
      <c r="J156" s="1"/>
      <c r="K156" s="1"/>
      <c r="L156" s="1" t="s">
        <v>27</v>
      </c>
      <c r="M156" s="1"/>
      <c r="N156" s="1"/>
      <c r="O156" s="1"/>
      <c r="P156" s="1">
        <v>3500</v>
      </c>
      <c r="Q156" s="1" t="s">
        <v>5</v>
      </c>
      <c r="R156" s="1"/>
      <c r="S156" s="1" t="s">
        <v>5</v>
      </c>
      <c r="T156" s="1" t="s">
        <v>6</v>
      </c>
      <c r="U156" s="1"/>
      <c r="V156" s="1" t="s">
        <v>5</v>
      </c>
      <c r="W156" s="1" t="s">
        <v>6</v>
      </c>
      <c r="X156" s="1"/>
      <c r="Y156" s="1" t="s">
        <v>6</v>
      </c>
      <c r="Z156" s="1"/>
      <c r="AA156" s="1"/>
      <c r="AB156" s="1" t="s">
        <v>20</v>
      </c>
      <c r="AC156" s="1" t="s">
        <v>32</v>
      </c>
      <c r="AD156" s="1">
        <v>1</v>
      </c>
      <c r="AE156" s="1">
        <v>0</v>
      </c>
      <c r="AF156" s="1">
        <v>0</v>
      </c>
      <c r="AG156" s="1">
        <v>1</v>
      </c>
      <c r="AH156" s="1">
        <v>1</v>
      </c>
      <c r="AI156" s="1">
        <v>1</v>
      </c>
      <c r="AJ156" s="1" t="s">
        <v>196</v>
      </c>
      <c r="AK156" s="1"/>
      <c r="AL156" s="1"/>
      <c r="AM156" s="2">
        <v>44586.835763888892</v>
      </c>
      <c r="AN156" s="1" t="s">
        <v>197</v>
      </c>
      <c r="AO156" s="1">
        <f>IF(P156*E156&gt;0,P156/E156,0)</f>
        <v>1750</v>
      </c>
    </row>
    <row r="157" spans="1:41" hidden="1" x14ac:dyDescent="0.25">
      <c r="A157" s="1">
        <v>761</v>
      </c>
      <c r="B157" s="1" t="s">
        <v>66</v>
      </c>
      <c r="C157" s="1" t="s">
        <v>1</v>
      </c>
      <c r="D157" s="1">
        <v>65</v>
      </c>
      <c r="E157" s="1">
        <v>2</v>
      </c>
      <c r="F157" s="1" t="s">
        <v>9</v>
      </c>
      <c r="G157" s="1" t="s">
        <v>17</v>
      </c>
      <c r="H157" s="1">
        <v>2</v>
      </c>
      <c r="I157" s="1"/>
      <c r="J157" s="1"/>
      <c r="K157" s="1"/>
      <c r="L157" s="1" t="s">
        <v>27</v>
      </c>
      <c r="M157" s="1"/>
      <c r="N157" s="1"/>
      <c r="O157" s="1"/>
      <c r="P157" s="1">
        <v>3500</v>
      </c>
      <c r="Q157" s="1" t="s">
        <v>5</v>
      </c>
      <c r="R157" s="1"/>
      <c r="S157" s="1" t="s">
        <v>5</v>
      </c>
      <c r="T157" s="1" t="s">
        <v>6</v>
      </c>
      <c r="U157" s="1"/>
      <c r="V157" s="1" t="s">
        <v>6</v>
      </c>
      <c r="W157" s="1"/>
      <c r="X157" s="1"/>
      <c r="Y157" s="1" t="s">
        <v>6</v>
      </c>
      <c r="Z157" s="1"/>
      <c r="AA157" s="1"/>
      <c r="AB157" s="1" t="s">
        <v>20</v>
      </c>
      <c r="AC157" s="1" t="s">
        <v>32</v>
      </c>
      <c r="AD157" s="1">
        <v>1</v>
      </c>
      <c r="AE157" s="1">
        <v>0</v>
      </c>
      <c r="AF157" s="1">
        <v>0</v>
      </c>
      <c r="AG157" s="1">
        <v>1</v>
      </c>
      <c r="AH157" s="1">
        <v>1</v>
      </c>
      <c r="AI157" s="1">
        <v>1</v>
      </c>
      <c r="AJ157" s="1" t="s">
        <v>196</v>
      </c>
      <c r="AK157" s="1"/>
      <c r="AL157" s="1"/>
      <c r="AM157" s="2">
        <v>44586.837210648147</v>
      </c>
      <c r="AN157" s="1" t="s">
        <v>197</v>
      </c>
      <c r="AO157" s="1">
        <f>IF(P157*E157&gt;0,P157/E157,0)</f>
        <v>1750</v>
      </c>
    </row>
    <row r="158" spans="1:41" hidden="1" x14ac:dyDescent="0.25">
      <c r="A158" s="1">
        <v>762</v>
      </c>
      <c r="B158" s="1" t="s">
        <v>66</v>
      </c>
      <c r="C158" s="1" t="s">
        <v>1</v>
      </c>
      <c r="D158" s="1">
        <v>50</v>
      </c>
      <c r="E158" s="1">
        <v>2</v>
      </c>
      <c r="F158" s="1" t="s">
        <v>26</v>
      </c>
      <c r="G158" s="1" t="s">
        <v>3</v>
      </c>
      <c r="H158" s="1">
        <v>1</v>
      </c>
      <c r="I158" s="1"/>
      <c r="J158" s="1"/>
      <c r="K158" s="1"/>
      <c r="L158" s="1"/>
      <c r="M158" s="1"/>
      <c r="N158" s="1"/>
      <c r="O158" s="1"/>
      <c r="P158" s="1">
        <v>1000</v>
      </c>
      <c r="Q158" s="1" t="s">
        <v>5</v>
      </c>
      <c r="R158" s="1" t="s">
        <v>28</v>
      </c>
      <c r="S158" s="1"/>
      <c r="T158" s="1" t="s">
        <v>6</v>
      </c>
      <c r="U158" s="1"/>
      <c r="V158" s="1" t="s">
        <v>5</v>
      </c>
      <c r="W158" s="1" t="s">
        <v>6</v>
      </c>
      <c r="X158" s="1"/>
      <c r="Y158" s="1" t="s">
        <v>6</v>
      </c>
      <c r="Z158" s="1"/>
      <c r="AA158" s="1" t="s">
        <v>14</v>
      </c>
      <c r="AB158" s="1" t="s">
        <v>6</v>
      </c>
      <c r="AC158" s="1" t="s">
        <v>29</v>
      </c>
      <c r="AD158" s="1">
        <v>1</v>
      </c>
      <c r="AE158" s="1">
        <v>0</v>
      </c>
      <c r="AF158" s="1">
        <v>1</v>
      </c>
      <c r="AG158" s="1">
        <v>1</v>
      </c>
      <c r="AH158" s="1">
        <v>1</v>
      </c>
      <c r="AI158" s="1">
        <v>1</v>
      </c>
      <c r="AJ158" s="1" t="s">
        <v>196</v>
      </c>
      <c r="AK158" s="1"/>
      <c r="AL158" s="1"/>
      <c r="AM158" s="2">
        <v>44586.838854166665</v>
      </c>
      <c r="AN158" s="1" t="s">
        <v>197</v>
      </c>
      <c r="AO158" s="1">
        <f>IF(P158*E158&gt;0,P158/E158,0)</f>
        <v>500</v>
      </c>
    </row>
    <row r="159" spans="1:41" x14ac:dyDescent="0.25">
      <c r="A159" s="1">
        <v>763</v>
      </c>
      <c r="B159" s="1" t="s">
        <v>66</v>
      </c>
      <c r="C159" s="1" t="s">
        <v>30</v>
      </c>
      <c r="D159" s="1">
        <v>60</v>
      </c>
      <c r="E159" s="1">
        <v>4</v>
      </c>
      <c r="F159" s="1" t="s">
        <v>56</v>
      </c>
      <c r="G159" s="1" t="s">
        <v>3</v>
      </c>
      <c r="H159" s="1">
        <v>1</v>
      </c>
      <c r="I159" s="1" t="s">
        <v>4</v>
      </c>
      <c r="J159" s="1"/>
      <c r="K159" s="1"/>
      <c r="L159" s="1"/>
      <c r="M159" s="1"/>
      <c r="N159" s="1"/>
      <c r="O159" s="1"/>
      <c r="P159" s="1">
        <v>1500</v>
      </c>
      <c r="Q159" s="1" t="s">
        <v>6</v>
      </c>
      <c r="R159" s="1" t="s">
        <v>11</v>
      </c>
      <c r="S159" s="1" t="s">
        <v>6</v>
      </c>
      <c r="T159" s="1" t="s">
        <v>5</v>
      </c>
      <c r="U159" s="1" t="s">
        <v>10</v>
      </c>
      <c r="V159" s="1" t="s">
        <v>6</v>
      </c>
      <c r="W159" s="1" t="s">
        <v>6</v>
      </c>
      <c r="X159" s="1"/>
      <c r="Y159" s="1" t="s">
        <v>5</v>
      </c>
      <c r="Z159" s="1" t="s">
        <v>13</v>
      </c>
      <c r="AA159" s="1" t="s">
        <v>24</v>
      </c>
      <c r="AB159" s="1" t="s">
        <v>6</v>
      </c>
      <c r="AC159" s="1" t="s">
        <v>29</v>
      </c>
      <c r="AD159" s="1">
        <v>2</v>
      </c>
      <c r="AE159" s="1">
        <v>1</v>
      </c>
      <c r="AF159" s="1">
        <v>2</v>
      </c>
      <c r="AG159" s="1">
        <v>1</v>
      </c>
      <c r="AH159" s="1">
        <v>1</v>
      </c>
      <c r="AI159" s="1">
        <v>2</v>
      </c>
      <c r="AJ159" s="1" t="s">
        <v>196</v>
      </c>
      <c r="AK159" s="1"/>
      <c r="AL159" s="1"/>
      <c r="AM159" s="2">
        <v>44586.840648148151</v>
      </c>
      <c r="AN159" s="1" t="s">
        <v>197</v>
      </c>
      <c r="AO159" s="1">
        <f>IF(P159*E159&gt;0,P159/E159,0)</f>
        <v>375</v>
      </c>
    </row>
    <row r="160" spans="1:41" hidden="1" x14ac:dyDescent="0.25">
      <c r="A160" s="1">
        <v>764</v>
      </c>
      <c r="B160" s="1" t="s">
        <v>66</v>
      </c>
      <c r="C160" s="1" t="s">
        <v>30</v>
      </c>
      <c r="D160" s="1">
        <v>65</v>
      </c>
      <c r="E160" s="1">
        <v>2</v>
      </c>
      <c r="F160" s="1" t="s">
        <v>9</v>
      </c>
      <c r="G160" s="1" t="s">
        <v>17</v>
      </c>
      <c r="H160" s="1">
        <v>2</v>
      </c>
      <c r="I160" s="1" t="s">
        <v>4</v>
      </c>
      <c r="J160" s="1"/>
      <c r="K160" s="1"/>
      <c r="L160" s="1" t="s">
        <v>27</v>
      </c>
      <c r="M160" s="1"/>
      <c r="N160" s="1"/>
      <c r="O160" s="1"/>
      <c r="P160" s="1">
        <v>4000</v>
      </c>
      <c r="Q160" s="1" t="s">
        <v>5</v>
      </c>
      <c r="R160" s="1"/>
      <c r="S160" s="1" t="s">
        <v>5</v>
      </c>
      <c r="T160" s="1" t="s">
        <v>6</v>
      </c>
      <c r="U160" s="1"/>
      <c r="V160" s="1" t="s">
        <v>5</v>
      </c>
      <c r="W160" s="1" t="s">
        <v>6</v>
      </c>
      <c r="X160" s="1"/>
      <c r="Y160" s="1" t="s">
        <v>6</v>
      </c>
      <c r="Z160" s="1"/>
      <c r="AA160" s="1"/>
      <c r="AB160" s="1" t="s">
        <v>6</v>
      </c>
      <c r="AC160" s="1" t="s">
        <v>29</v>
      </c>
      <c r="AD160" s="1">
        <v>2</v>
      </c>
      <c r="AE160" s="1"/>
      <c r="AF160" s="1">
        <v>0</v>
      </c>
      <c r="AG160" s="1">
        <v>0</v>
      </c>
      <c r="AH160" s="1">
        <v>1</v>
      </c>
      <c r="AI160" s="1">
        <v>1</v>
      </c>
      <c r="AJ160" s="1" t="s">
        <v>196</v>
      </c>
      <c r="AK160" s="1"/>
      <c r="AL160" s="1"/>
      <c r="AM160" s="2">
        <v>44586.841828703706</v>
      </c>
      <c r="AN160" s="1" t="s">
        <v>197</v>
      </c>
      <c r="AO160" s="1">
        <f>IF(P160*E160&gt;0,P160/E160,0)</f>
        <v>2000</v>
      </c>
    </row>
    <row r="161" spans="1:41" x14ac:dyDescent="0.25">
      <c r="A161" s="1">
        <v>765</v>
      </c>
      <c r="B161" s="1" t="s">
        <v>66</v>
      </c>
      <c r="C161" s="1" t="s">
        <v>1</v>
      </c>
      <c r="D161" s="1">
        <v>60</v>
      </c>
      <c r="E161" s="1">
        <v>4</v>
      </c>
      <c r="F161" s="1" t="s">
        <v>16</v>
      </c>
      <c r="G161" s="1" t="s">
        <v>3</v>
      </c>
      <c r="H161" s="1">
        <v>1</v>
      </c>
      <c r="I161" s="1"/>
      <c r="J161" s="1"/>
      <c r="K161" s="1"/>
      <c r="L161" s="1"/>
      <c r="M161" s="1"/>
      <c r="N161" s="1"/>
      <c r="O161" s="1"/>
      <c r="P161" s="1">
        <v>1500</v>
      </c>
      <c r="Q161" s="1" t="s">
        <v>6</v>
      </c>
      <c r="R161" s="1" t="s">
        <v>11</v>
      </c>
      <c r="S161" s="1" t="s">
        <v>6</v>
      </c>
      <c r="T161" s="1" t="s">
        <v>5</v>
      </c>
      <c r="U161" s="1" t="s">
        <v>10</v>
      </c>
      <c r="V161" s="1" t="s">
        <v>6</v>
      </c>
      <c r="W161" s="1" t="s">
        <v>6</v>
      </c>
      <c r="X161" s="1"/>
      <c r="Y161" s="1" t="s">
        <v>5</v>
      </c>
      <c r="Z161" s="1" t="s">
        <v>13</v>
      </c>
      <c r="AA161" s="1" t="s">
        <v>24</v>
      </c>
      <c r="AB161" s="1" t="s">
        <v>6</v>
      </c>
      <c r="AC161" s="1" t="s">
        <v>29</v>
      </c>
      <c r="AD161" s="1">
        <v>1</v>
      </c>
      <c r="AE161" s="1">
        <v>1</v>
      </c>
      <c r="AF161" s="1">
        <v>1</v>
      </c>
      <c r="AG161" s="1">
        <v>1</v>
      </c>
      <c r="AH161" s="1">
        <v>1</v>
      </c>
      <c r="AI161" s="1">
        <v>1</v>
      </c>
      <c r="AJ161" s="1" t="s">
        <v>196</v>
      </c>
      <c r="AK161" s="1"/>
      <c r="AL161" s="1"/>
      <c r="AM161" s="2">
        <v>44586.843194444446</v>
      </c>
      <c r="AN161" s="1" t="s">
        <v>197</v>
      </c>
      <c r="AO161" s="1">
        <f>IF(P161*E161&gt;0,P161/E161,0)</f>
        <v>375</v>
      </c>
    </row>
    <row r="162" spans="1:41" x14ac:dyDescent="0.25">
      <c r="A162" s="1">
        <v>766</v>
      </c>
      <c r="B162" s="1" t="s">
        <v>66</v>
      </c>
      <c r="C162" s="1" t="s">
        <v>30</v>
      </c>
      <c r="D162" s="1">
        <v>55</v>
      </c>
      <c r="E162" s="1">
        <v>2</v>
      </c>
      <c r="F162" s="1" t="s">
        <v>62</v>
      </c>
      <c r="G162" s="1" t="s">
        <v>3</v>
      </c>
      <c r="H162" s="1">
        <v>1</v>
      </c>
      <c r="I162" s="1" t="s">
        <v>4</v>
      </c>
      <c r="J162" s="1" t="s">
        <v>10</v>
      </c>
      <c r="K162" s="1"/>
      <c r="L162" s="1"/>
      <c r="M162" s="1"/>
      <c r="N162" s="1"/>
      <c r="O162" s="1"/>
      <c r="P162" s="1">
        <v>1500</v>
      </c>
      <c r="Q162" s="1" t="s">
        <v>6</v>
      </c>
      <c r="R162" s="1" t="s">
        <v>24</v>
      </c>
      <c r="S162" s="1" t="s">
        <v>6</v>
      </c>
      <c r="T162" s="1" t="s">
        <v>6</v>
      </c>
      <c r="U162" s="1"/>
      <c r="V162" s="1" t="s">
        <v>6</v>
      </c>
      <c r="W162" s="1" t="s">
        <v>5</v>
      </c>
      <c r="X162" s="1" t="s">
        <v>12</v>
      </c>
      <c r="Y162" s="1" t="s">
        <v>5</v>
      </c>
      <c r="Z162" s="1" t="s">
        <v>13</v>
      </c>
      <c r="AA162" s="1" t="s">
        <v>14</v>
      </c>
      <c r="AB162" s="1" t="s">
        <v>6</v>
      </c>
      <c r="AC162" s="1" t="s">
        <v>32</v>
      </c>
      <c r="AD162" s="1">
        <v>0</v>
      </c>
      <c r="AE162" s="1">
        <v>0</v>
      </c>
      <c r="AF162" s="1"/>
      <c r="AG162" s="1">
        <v>0</v>
      </c>
      <c r="AH162" s="1"/>
      <c r="AI162" s="1">
        <v>1</v>
      </c>
      <c r="AJ162" s="1" t="s">
        <v>196</v>
      </c>
      <c r="AK162" s="1"/>
      <c r="AL162" s="1"/>
      <c r="AM162" s="2">
        <v>44586.84479166667</v>
      </c>
      <c r="AN162" s="1" t="s">
        <v>197</v>
      </c>
      <c r="AO162" s="1">
        <f>IF(P162*E162&gt;0,P162/E162,0)</f>
        <v>750</v>
      </c>
    </row>
    <row r="163" spans="1:41" hidden="1" x14ac:dyDescent="0.25">
      <c r="A163" s="1">
        <v>767</v>
      </c>
      <c r="B163" s="1" t="s">
        <v>66</v>
      </c>
      <c r="C163" s="1" t="s">
        <v>1</v>
      </c>
      <c r="D163" s="1">
        <v>70</v>
      </c>
      <c r="E163" s="1">
        <v>3</v>
      </c>
      <c r="F163" s="1" t="s">
        <v>16</v>
      </c>
      <c r="G163" s="1" t="s">
        <v>17</v>
      </c>
      <c r="H163" s="1">
        <v>1</v>
      </c>
      <c r="I163" s="1"/>
      <c r="J163" s="1" t="s">
        <v>10</v>
      </c>
      <c r="K163" s="1"/>
      <c r="L163" s="1" t="s">
        <v>27</v>
      </c>
      <c r="M163" s="1"/>
      <c r="N163" s="1"/>
      <c r="O163" s="1"/>
      <c r="P163" s="1">
        <v>2000</v>
      </c>
      <c r="Q163" s="1" t="s">
        <v>5</v>
      </c>
      <c r="R163" s="1"/>
      <c r="S163" s="1" t="s">
        <v>6</v>
      </c>
      <c r="T163" s="1" t="s">
        <v>6</v>
      </c>
      <c r="U163" s="1"/>
      <c r="V163" s="1" t="s">
        <v>6</v>
      </c>
      <c r="W163" s="1" t="s">
        <v>6</v>
      </c>
      <c r="X163" s="1"/>
      <c r="Y163" s="1" t="s">
        <v>6</v>
      </c>
      <c r="Z163" s="1"/>
      <c r="AA163" s="1" t="s">
        <v>14</v>
      </c>
      <c r="AB163" s="1" t="s">
        <v>20</v>
      </c>
      <c r="AC163" s="1" t="s">
        <v>8</v>
      </c>
      <c r="AD163" s="1">
        <v>2</v>
      </c>
      <c r="AE163" s="1"/>
      <c r="AF163" s="1">
        <v>0</v>
      </c>
      <c r="AG163" s="1">
        <v>1</v>
      </c>
      <c r="AH163" s="1">
        <v>1</v>
      </c>
      <c r="AI163" s="1">
        <v>1</v>
      </c>
      <c r="AJ163" s="1" t="s">
        <v>196</v>
      </c>
      <c r="AK163" s="1"/>
      <c r="AL163" s="1"/>
      <c r="AM163" s="2">
        <v>44586.846064814818</v>
      </c>
      <c r="AN163" s="1" t="s">
        <v>197</v>
      </c>
      <c r="AO163" s="1">
        <f>IF(P163*E163&gt;0,P163/E163,0)</f>
        <v>666.66666666666663</v>
      </c>
    </row>
    <row r="164" spans="1:41" hidden="1" x14ac:dyDescent="0.25">
      <c r="A164" s="1">
        <v>768</v>
      </c>
      <c r="B164" s="1" t="s">
        <v>66</v>
      </c>
      <c r="C164" s="1" t="s">
        <v>1</v>
      </c>
      <c r="D164" s="1">
        <v>55</v>
      </c>
      <c r="E164" s="1">
        <v>3</v>
      </c>
      <c r="F164" s="1" t="s">
        <v>16</v>
      </c>
      <c r="G164" s="1" t="s">
        <v>17</v>
      </c>
      <c r="H164" s="1">
        <v>1</v>
      </c>
      <c r="I164" s="1"/>
      <c r="J164" s="1" t="s">
        <v>10</v>
      </c>
      <c r="K164" s="1"/>
      <c r="L164" s="1" t="s">
        <v>27</v>
      </c>
      <c r="M164" s="1"/>
      <c r="N164" s="1"/>
      <c r="O164" s="1"/>
      <c r="P164" s="1">
        <v>1500</v>
      </c>
      <c r="Q164" s="1"/>
      <c r="R164" s="1"/>
      <c r="S164" s="1" t="s">
        <v>6</v>
      </c>
      <c r="T164" s="1" t="s">
        <v>6</v>
      </c>
      <c r="U164" s="1"/>
      <c r="V164" s="1" t="s">
        <v>6</v>
      </c>
      <c r="W164" s="1" t="s">
        <v>6</v>
      </c>
      <c r="X164" s="1"/>
      <c r="Y164" s="1" t="s">
        <v>6</v>
      </c>
      <c r="Z164" s="1"/>
      <c r="AA164" s="1" t="s">
        <v>14</v>
      </c>
      <c r="AB164" s="1" t="s">
        <v>20</v>
      </c>
      <c r="AC164" s="1" t="s">
        <v>8</v>
      </c>
      <c r="AD164" s="1">
        <v>2</v>
      </c>
      <c r="AE164" s="1"/>
      <c r="AF164" s="1">
        <v>0</v>
      </c>
      <c r="AG164" s="1">
        <v>1</v>
      </c>
      <c r="AH164" s="1">
        <v>1</v>
      </c>
      <c r="AI164" s="1">
        <v>1</v>
      </c>
      <c r="AJ164" s="1" t="s">
        <v>196</v>
      </c>
      <c r="AK164" s="1"/>
      <c r="AL164" s="1"/>
      <c r="AM164" s="2">
        <v>44586.847314814811</v>
      </c>
      <c r="AN164" s="1" t="s">
        <v>197</v>
      </c>
      <c r="AO164" s="1">
        <f>IF(P164*E164&gt;0,P164/E164,0)</f>
        <v>500</v>
      </c>
    </row>
    <row r="165" spans="1:41" hidden="1" x14ac:dyDescent="0.25">
      <c r="A165" s="1">
        <v>769</v>
      </c>
      <c r="B165" s="1" t="s">
        <v>66</v>
      </c>
      <c r="C165" s="1" t="s">
        <v>30</v>
      </c>
      <c r="D165" s="1">
        <v>80</v>
      </c>
      <c r="E165" s="1">
        <v>3</v>
      </c>
      <c r="F165" s="1" t="s">
        <v>16</v>
      </c>
      <c r="G165" s="1" t="s">
        <v>17</v>
      </c>
      <c r="H165" s="1">
        <v>1</v>
      </c>
      <c r="I165" s="1"/>
      <c r="J165" s="1" t="s">
        <v>10</v>
      </c>
      <c r="K165" s="1"/>
      <c r="L165" s="1" t="s">
        <v>27</v>
      </c>
      <c r="M165" s="1"/>
      <c r="N165" s="1"/>
      <c r="O165" s="1"/>
      <c r="P165" s="1">
        <v>2000</v>
      </c>
      <c r="Q165" s="1" t="s">
        <v>5</v>
      </c>
      <c r="R165" s="1"/>
      <c r="S165" s="1" t="s">
        <v>5</v>
      </c>
      <c r="T165" s="1" t="s">
        <v>6</v>
      </c>
      <c r="U165" s="1"/>
      <c r="V165" s="1" t="s">
        <v>5</v>
      </c>
      <c r="W165" s="1" t="s">
        <v>6</v>
      </c>
      <c r="X165" s="1"/>
      <c r="Y165" s="1" t="s">
        <v>6</v>
      </c>
      <c r="Z165" s="1"/>
      <c r="AA165" s="1" t="s">
        <v>14</v>
      </c>
      <c r="AB165" s="1" t="s">
        <v>20</v>
      </c>
      <c r="AC165" s="1" t="s">
        <v>32</v>
      </c>
      <c r="AD165" s="1">
        <v>2</v>
      </c>
      <c r="AE165" s="1"/>
      <c r="AF165" s="1">
        <v>0</v>
      </c>
      <c r="AG165" s="1">
        <v>1</v>
      </c>
      <c r="AH165" s="1">
        <v>1</v>
      </c>
      <c r="AI165" s="1">
        <v>1</v>
      </c>
      <c r="AJ165" s="1" t="s">
        <v>196</v>
      </c>
      <c r="AK165" s="1"/>
      <c r="AL165" s="1"/>
      <c r="AM165" s="2">
        <v>44586.848668981482</v>
      </c>
      <c r="AN165" s="1" t="s">
        <v>197</v>
      </c>
      <c r="AO165" s="1">
        <f>IF(P165*E165&gt;0,P165/E165,0)</f>
        <v>666.66666666666663</v>
      </c>
    </row>
    <row r="166" spans="1:41" x14ac:dyDescent="0.25">
      <c r="A166" s="1">
        <v>770</v>
      </c>
      <c r="B166" s="1" t="s">
        <v>66</v>
      </c>
      <c r="C166" s="1" t="s">
        <v>30</v>
      </c>
      <c r="D166" s="1">
        <v>50</v>
      </c>
      <c r="E166" s="1">
        <v>3</v>
      </c>
      <c r="F166" s="1" t="s">
        <v>16</v>
      </c>
      <c r="G166" s="1" t="s">
        <v>17</v>
      </c>
      <c r="H166" s="1">
        <v>2</v>
      </c>
      <c r="I166" s="1"/>
      <c r="J166" s="1"/>
      <c r="K166" s="1"/>
      <c r="L166" s="1"/>
      <c r="M166" s="1" t="s">
        <v>19</v>
      </c>
      <c r="N166" s="1"/>
      <c r="O166" s="1"/>
      <c r="P166" s="1">
        <v>2000</v>
      </c>
      <c r="Q166" s="1" t="s">
        <v>6</v>
      </c>
      <c r="R166" s="1" t="s">
        <v>28</v>
      </c>
      <c r="S166" s="1" t="s">
        <v>6</v>
      </c>
      <c r="T166" s="1" t="s">
        <v>6</v>
      </c>
      <c r="U166" s="1" t="s">
        <v>23</v>
      </c>
      <c r="V166" s="1" t="s">
        <v>6</v>
      </c>
      <c r="W166" s="1" t="s">
        <v>6</v>
      </c>
      <c r="X166" s="1"/>
      <c r="Y166" s="1" t="s">
        <v>5</v>
      </c>
      <c r="Z166" s="1" t="s">
        <v>39</v>
      </c>
      <c r="AA166" s="1" t="s">
        <v>25</v>
      </c>
      <c r="AB166" s="1" t="s">
        <v>6</v>
      </c>
      <c r="AC166" s="1" t="s">
        <v>21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 t="s">
        <v>196</v>
      </c>
      <c r="AK166" s="1"/>
      <c r="AL166" s="1"/>
      <c r="AM166" s="2">
        <v>44586.850416666668</v>
      </c>
      <c r="AN166" s="1" t="s">
        <v>197</v>
      </c>
      <c r="AO166" s="1">
        <f>IF(P166*E166&gt;0,P166/E166,0)</f>
        <v>666.66666666666663</v>
      </c>
    </row>
    <row r="167" spans="1:41" hidden="1" x14ac:dyDescent="0.25">
      <c r="A167" s="1">
        <v>771</v>
      </c>
      <c r="B167" s="1" t="s">
        <v>66</v>
      </c>
      <c r="C167" s="1" t="s">
        <v>30</v>
      </c>
      <c r="D167" s="1">
        <v>70</v>
      </c>
      <c r="E167" s="1">
        <v>1</v>
      </c>
      <c r="F167" s="1" t="s">
        <v>26</v>
      </c>
      <c r="G167" s="1" t="s">
        <v>17</v>
      </c>
      <c r="H167" s="1">
        <v>1</v>
      </c>
      <c r="I167" s="1"/>
      <c r="J167" s="1" t="s">
        <v>10</v>
      </c>
      <c r="K167" s="1" t="s">
        <v>18</v>
      </c>
      <c r="L167" s="1"/>
      <c r="M167" s="1"/>
      <c r="N167" s="1"/>
      <c r="O167" s="1"/>
      <c r="P167" s="1">
        <v>1500</v>
      </c>
      <c r="Q167" s="1" t="s">
        <v>5</v>
      </c>
      <c r="R167" s="1" t="s">
        <v>28</v>
      </c>
      <c r="S167" s="1" t="s">
        <v>6</v>
      </c>
      <c r="T167" s="1"/>
      <c r="U167" s="1" t="s">
        <v>29</v>
      </c>
      <c r="V167" s="1" t="s">
        <v>5</v>
      </c>
      <c r="W167" s="1" t="s">
        <v>6</v>
      </c>
      <c r="X167" s="1"/>
      <c r="Y167" s="1" t="s">
        <v>6</v>
      </c>
      <c r="Z167" s="1"/>
      <c r="AA167" s="1" t="s">
        <v>25</v>
      </c>
      <c r="AB167" s="1" t="s">
        <v>6</v>
      </c>
      <c r="AC167" s="1" t="s">
        <v>29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 t="s">
        <v>196</v>
      </c>
      <c r="AK167" s="1"/>
      <c r="AL167" s="1"/>
      <c r="AM167" s="2">
        <v>44586.851898148147</v>
      </c>
      <c r="AN167" s="1" t="s">
        <v>197</v>
      </c>
      <c r="AO167" s="1">
        <f>IF(P167*E167&gt;0,P167/E167,0)</f>
        <v>1500</v>
      </c>
    </row>
    <row r="168" spans="1:41" x14ac:dyDescent="0.25">
      <c r="A168" s="1">
        <v>772</v>
      </c>
      <c r="B168" s="1" t="s">
        <v>66</v>
      </c>
      <c r="C168" s="1" t="s">
        <v>30</v>
      </c>
      <c r="D168" s="1">
        <v>60</v>
      </c>
      <c r="E168" s="1">
        <v>1</v>
      </c>
      <c r="F168" s="1" t="s">
        <v>26</v>
      </c>
      <c r="G168" s="1" t="s">
        <v>3</v>
      </c>
      <c r="H168" s="1"/>
      <c r="I168" s="1"/>
      <c r="J168" s="1"/>
      <c r="K168" s="1"/>
      <c r="L168" s="1" t="s">
        <v>27</v>
      </c>
      <c r="M168" s="1"/>
      <c r="N168" s="1"/>
      <c r="O168" s="1"/>
      <c r="P168" s="1">
        <v>1500</v>
      </c>
      <c r="Q168" s="1" t="s">
        <v>6</v>
      </c>
      <c r="R168" s="1" t="s">
        <v>28</v>
      </c>
      <c r="S168" s="1" t="s">
        <v>6</v>
      </c>
      <c r="T168" s="1"/>
      <c r="U168" s="1" t="s">
        <v>23</v>
      </c>
      <c r="V168" s="1" t="s">
        <v>6</v>
      </c>
      <c r="W168" s="1" t="s">
        <v>6</v>
      </c>
      <c r="X168" s="1"/>
      <c r="Y168" s="1" t="s">
        <v>5</v>
      </c>
      <c r="Z168" s="1" t="s">
        <v>39</v>
      </c>
      <c r="AA168" s="1" t="s">
        <v>14</v>
      </c>
      <c r="AB168" s="1" t="s">
        <v>15</v>
      </c>
      <c r="AC168" s="1" t="s">
        <v>32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 t="s">
        <v>196</v>
      </c>
      <c r="AK168" s="1"/>
      <c r="AL168" s="1"/>
      <c r="AM168" s="2">
        <v>44586.853414351855</v>
      </c>
      <c r="AN168" s="1" t="s">
        <v>197</v>
      </c>
      <c r="AO168" s="1">
        <f>IF(P168*E168&gt;0,P168/E168,0)</f>
        <v>1500</v>
      </c>
    </row>
    <row r="169" spans="1:41" hidden="1" x14ac:dyDescent="0.25">
      <c r="A169" s="1">
        <v>773</v>
      </c>
      <c r="B169" s="1" t="s">
        <v>66</v>
      </c>
      <c r="C169" s="1" t="s">
        <v>1</v>
      </c>
      <c r="D169" s="1">
        <v>80</v>
      </c>
      <c r="E169" s="1">
        <v>2</v>
      </c>
      <c r="F169" s="1" t="s">
        <v>16</v>
      </c>
      <c r="G169" s="1" t="s">
        <v>17</v>
      </c>
      <c r="H169" s="1"/>
      <c r="I169" s="1" t="s">
        <v>4</v>
      </c>
      <c r="J169" s="1"/>
      <c r="K169" s="1"/>
      <c r="L169" s="1"/>
      <c r="M169" s="1"/>
      <c r="N169" s="1"/>
      <c r="O169" s="1"/>
      <c r="P169" s="1">
        <v>2000</v>
      </c>
      <c r="Q169" s="1" t="s">
        <v>6</v>
      </c>
      <c r="R169" s="1" t="s">
        <v>11</v>
      </c>
      <c r="S169" s="1" t="s">
        <v>6</v>
      </c>
      <c r="T169" s="1" t="s">
        <v>5</v>
      </c>
      <c r="U169" s="1" t="s">
        <v>23</v>
      </c>
      <c r="V169" s="1" t="s">
        <v>6</v>
      </c>
      <c r="W169" s="1" t="s">
        <v>6</v>
      </c>
      <c r="X169" s="1"/>
      <c r="Y169" s="1" t="s">
        <v>6</v>
      </c>
      <c r="Z169" s="1"/>
      <c r="AA169" s="1" t="s">
        <v>14</v>
      </c>
      <c r="AB169" s="1" t="s">
        <v>6</v>
      </c>
      <c r="AC169" s="1" t="s">
        <v>32</v>
      </c>
      <c r="AD169" s="1">
        <v>0</v>
      </c>
      <c r="AE169" s="1"/>
      <c r="AF169" s="1">
        <v>1</v>
      </c>
      <c r="AG169" s="1">
        <v>1</v>
      </c>
      <c r="AH169" s="1">
        <v>1</v>
      </c>
      <c r="AI169" s="1">
        <v>1</v>
      </c>
      <c r="AJ169" s="1" t="s">
        <v>196</v>
      </c>
      <c r="AK169" s="1"/>
      <c r="AL169" s="1"/>
      <c r="AM169" s="2">
        <v>44586.855185185188</v>
      </c>
      <c r="AN169" s="1" t="s">
        <v>197</v>
      </c>
      <c r="AO169" s="1">
        <f>IF(P169*E169&gt;0,P169/E169,0)</f>
        <v>1000</v>
      </c>
    </row>
    <row r="170" spans="1:41" hidden="1" x14ac:dyDescent="0.25">
      <c r="A170" s="1">
        <v>774</v>
      </c>
      <c r="B170" s="1" t="s">
        <v>66</v>
      </c>
      <c r="C170" s="1" t="s">
        <v>30</v>
      </c>
      <c r="D170" s="1">
        <v>60</v>
      </c>
      <c r="E170" s="1">
        <v>2</v>
      </c>
      <c r="F170" s="1" t="s">
        <v>9</v>
      </c>
      <c r="G170" s="1" t="s">
        <v>17</v>
      </c>
      <c r="H170" s="1">
        <v>2</v>
      </c>
      <c r="I170" s="1"/>
      <c r="J170" s="1" t="s">
        <v>10</v>
      </c>
      <c r="K170" s="1"/>
      <c r="L170" s="1" t="s">
        <v>27</v>
      </c>
      <c r="M170" s="1"/>
      <c r="N170" s="1"/>
      <c r="O170" s="1"/>
      <c r="P170" s="1">
        <v>2500</v>
      </c>
      <c r="Q170" s="1" t="s">
        <v>5</v>
      </c>
      <c r="R170" s="1"/>
      <c r="S170" s="1" t="s">
        <v>5</v>
      </c>
      <c r="T170" s="1" t="s">
        <v>5</v>
      </c>
      <c r="U170" s="1" t="s">
        <v>29</v>
      </c>
      <c r="V170" s="1" t="s">
        <v>5</v>
      </c>
      <c r="W170" s="1" t="s">
        <v>6</v>
      </c>
      <c r="X170" s="1"/>
      <c r="Y170" s="1" t="s">
        <v>6</v>
      </c>
      <c r="Z170" s="1"/>
      <c r="AA170" s="1"/>
      <c r="AB170" s="1" t="s">
        <v>6</v>
      </c>
      <c r="AC170" s="1" t="s">
        <v>32</v>
      </c>
      <c r="AD170" s="1">
        <v>2</v>
      </c>
      <c r="AE170" s="1"/>
      <c r="AF170" s="1">
        <v>0</v>
      </c>
      <c r="AG170" s="1">
        <v>0</v>
      </c>
      <c r="AH170" s="1">
        <v>2</v>
      </c>
      <c r="AI170" s="1">
        <v>2</v>
      </c>
      <c r="AJ170" s="1" t="s">
        <v>196</v>
      </c>
      <c r="AK170" s="1"/>
      <c r="AL170" s="1"/>
      <c r="AM170" s="2">
        <v>44586.857627314814</v>
      </c>
      <c r="AN170" s="1" t="s">
        <v>197</v>
      </c>
      <c r="AO170" s="1">
        <f>IF(P170*E170&gt;0,P170/E170,0)</f>
        <v>1250</v>
      </c>
    </row>
    <row r="171" spans="1:41" hidden="1" x14ac:dyDescent="0.25">
      <c r="A171" s="1">
        <v>775</v>
      </c>
      <c r="B171" s="1" t="s">
        <v>66</v>
      </c>
      <c r="C171" s="1" t="s">
        <v>1</v>
      </c>
      <c r="D171" s="1">
        <v>60</v>
      </c>
      <c r="E171" s="1">
        <v>2</v>
      </c>
      <c r="F171" s="1" t="s">
        <v>9</v>
      </c>
      <c r="G171" s="1" t="s">
        <v>17</v>
      </c>
      <c r="H171" s="1">
        <v>2</v>
      </c>
      <c r="I171" s="1" t="s">
        <v>4</v>
      </c>
      <c r="J171" s="1"/>
      <c r="K171" s="1"/>
      <c r="L171" s="1" t="s">
        <v>27</v>
      </c>
      <c r="M171" s="1"/>
      <c r="N171" s="1"/>
      <c r="O171" s="1"/>
      <c r="P171" s="1">
        <v>2500</v>
      </c>
      <c r="Q171" s="1" t="s">
        <v>5</v>
      </c>
      <c r="R171" s="1"/>
      <c r="S171" s="1" t="s">
        <v>5</v>
      </c>
      <c r="T171" s="1" t="s">
        <v>5</v>
      </c>
      <c r="U171" s="1" t="s">
        <v>29</v>
      </c>
      <c r="V171" s="1"/>
      <c r="W171" s="1" t="s">
        <v>6</v>
      </c>
      <c r="X171" s="1"/>
      <c r="Y171" s="1" t="s">
        <v>6</v>
      </c>
      <c r="Z171" s="1"/>
      <c r="AA171" s="1"/>
      <c r="AB171" s="1" t="s">
        <v>6</v>
      </c>
      <c r="AC171" s="1" t="s">
        <v>32</v>
      </c>
      <c r="AD171" s="1">
        <v>2</v>
      </c>
      <c r="AE171" s="1"/>
      <c r="AF171" s="1">
        <v>0</v>
      </c>
      <c r="AG171" s="1">
        <v>0</v>
      </c>
      <c r="AH171" s="1">
        <v>2</v>
      </c>
      <c r="AI171" s="1">
        <v>2</v>
      </c>
      <c r="AJ171" s="1" t="s">
        <v>196</v>
      </c>
      <c r="AK171" s="1"/>
      <c r="AL171" s="1"/>
      <c r="AM171" s="2">
        <v>44586.858981481484</v>
      </c>
      <c r="AN171" s="1" t="s">
        <v>197</v>
      </c>
      <c r="AO171" s="1">
        <f>IF(P171*E171&gt;0,P171/E171,0)</f>
        <v>1250</v>
      </c>
    </row>
    <row r="172" spans="1:41" hidden="1" x14ac:dyDescent="0.25">
      <c r="A172" s="1">
        <v>776</v>
      </c>
      <c r="B172" s="1" t="s">
        <v>66</v>
      </c>
      <c r="C172" s="1" t="s">
        <v>30</v>
      </c>
      <c r="D172" s="1">
        <v>65</v>
      </c>
      <c r="E172" s="1">
        <v>1</v>
      </c>
      <c r="F172" s="1" t="s">
        <v>26</v>
      </c>
      <c r="G172" s="1" t="s">
        <v>3</v>
      </c>
      <c r="H172" s="1">
        <v>1</v>
      </c>
      <c r="I172" s="1"/>
      <c r="J172" s="1"/>
      <c r="K172" s="1"/>
      <c r="L172" s="1"/>
      <c r="M172" s="1"/>
      <c r="N172" s="1"/>
      <c r="O172" s="1"/>
      <c r="P172" s="1">
        <v>1000</v>
      </c>
      <c r="Q172" s="1" t="s">
        <v>6</v>
      </c>
      <c r="R172" s="1" t="s">
        <v>22</v>
      </c>
      <c r="S172" s="1" t="s">
        <v>6</v>
      </c>
      <c r="T172" s="1" t="s">
        <v>6</v>
      </c>
      <c r="U172" s="1"/>
      <c r="V172" s="1"/>
      <c r="W172" s="1" t="s">
        <v>6</v>
      </c>
      <c r="X172" s="1"/>
      <c r="Y172" s="1" t="s">
        <v>6</v>
      </c>
      <c r="Z172" s="1"/>
      <c r="AA172" s="1" t="s">
        <v>25</v>
      </c>
      <c r="AB172" s="1" t="s">
        <v>7</v>
      </c>
      <c r="AC172" s="1" t="s">
        <v>8</v>
      </c>
      <c r="AD172" s="1">
        <v>2</v>
      </c>
      <c r="AE172" s="1"/>
      <c r="AF172" s="1">
        <v>0</v>
      </c>
      <c r="AG172" s="1">
        <v>0</v>
      </c>
      <c r="AH172" s="1">
        <v>1</v>
      </c>
      <c r="AI172" s="1">
        <v>1</v>
      </c>
      <c r="AJ172" s="1" t="s">
        <v>196</v>
      </c>
      <c r="AK172" s="1"/>
      <c r="AL172" s="1"/>
      <c r="AM172" s="2">
        <v>44586.860335648147</v>
      </c>
      <c r="AN172" s="1" t="s">
        <v>197</v>
      </c>
      <c r="AO172" s="1">
        <f>IF(P172*E172&gt;0,P172/E172,0)</f>
        <v>1000</v>
      </c>
    </row>
    <row r="173" spans="1:41" x14ac:dyDescent="0.25">
      <c r="A173" s="1">
        <v>777</v>
      </c>
      <c r="B173" s="1" t="s">
        <v>66</v>
      </c>
      <c r="C173" s="1" t="s">
        <v>30</v>
      </c>
      <c r="D173" s="1">
        <v>55</v>
      </c>
      <c r="E173" s="1">
        <v>2</v>
      </c>
      <c r="F173" s="1" t="s">
        <v>56</v>
      </c>
      <c r="G173" s="1" t="s">
        <v>17</v>
      </c>
      <c r="H173" s="1">
        <v>2</v>
      </c>
      <c r="I173" s="1" t="s">
        <v>4</v>
      </c>
      <c r="J173" s="1"/>
      <c r="K173" s="1"/>
      <c r="L173" s="1" t="s">
        <v>27</v>
      </c>
      <c r="M173" s="1"/>
      <c r="N173" s="1"/>
      <c r="O173" s="1"/>
      <c r="P173" s="1">
        <v>2500</v>
      </c>
      <c r="Q173" s="1" t="s">
        <v>5</v>
      </c>
      <c r="R173" s="1"/>
      <c r="S173" s="1" t="s">
        <v>6</v>
      </c>
      <c r="T173" s="1" t="s">
        <v>5</v>
      </c>
      <c r="U173" s="1" t="s">
        <v>23</v>
      </c>
      <c r="V173" s="1" t="s">
        <v>6</v>
      </c>
      <c r="W173" s="1" t="s">
        <v>5</v>
      </c>
      <c r="X173" s="1" t="s">
        <v>12</v>
      </c>
      <c r="Y173" s="1" t="s">
        <v>5</v>
      </c>
      <c r="Z173" s="1" t="s">
        <v>13</v>
      </c>
      <c r="AA173" s="1" t="s">
        <v>14</v>
      </c>
      <c r="AB173" s="1" t="s">
        <v>7</v>
      </c>
      <c r="AC173" s="1" t="s">
        <v>29</v>
      </c>
      <c r="AD173" s="1">
        <v>0</v>
      </c>
      <c r="AE173" s="1">
        <v>0</v>
      </c>
      <c r="AF173" s="1">
        <v>0</v>
      </c>
      <c r="AG173" s="1"/>
      <c r="AH173" s="1">
        <v>0</v>
      </c>
      <c r="AI173" s="1">
        <v>0</v>
      </c>
      <c r="AJ173" s="1" t="s">
        <v>196</v>
      </c>
      <c r="AK173" s="1"/>
      <c r="AL173" s="1"/>
      <c r="AM173" s="2">
        <v>44586.86178240741</v>
      </c>
      <c r="AN173" s="1" t="s">
        <v>197</v>
      </c>
      <c r="AO173" s="1">
        <f>IF(P173*E173&gt;0,P173/E173,0)</f>
        <v>1250</v>
      </c>
    </row>
    <row r="174" spans="1:41" hidden="1" x14ac:dyDescent="0.25">
      <c r="A174" s="1">
        <v>778</v>
      </c>
      <c r="B174" s="1" t="s">
        <v>66</v>
      </c>
      <c r="C174" s="1" t="s">
        <v>1</v>
      </c>
      <c r="D174" s="1">
        <v>65</v>
      </c>
      <c r="E174" s="1">
        <v>2</v>
      </c>
      <c r="F174" s="1" t="s">
        <v>9</v>
      </c>
      <c r="G174" s="1" t="s">
        <v>17</v>
      </c>
      <c r="H174" s="1"/>
      <c r="I174" s="1"/>
      <c r="J174" s="1"/>
      <c r="K174" s="1"/>
      <c r="L174" s="1" t="s">
        <v>27</v>
      </c>
      <c r="M174" s="1"/>
      <c r="N174" s="1"/>
      <c r="O174" s="1"/>
      <c r="P174" s="1">
        <v>500</v>
      </c>
      <c r="Q174" s="1" t="s">
        <v>5</v>
      </c>
      <c r="R174" s="1"/>
      <c r="S174" s="1" t="s">
        <v>5</v>
      </c>
      <c r="T174" s="1" t="s">
        <v>5</v>
      </c>
      <c r="U174" s="1" t="s">
        <v>29</v>
      </c>
      <c r="V174" s="1" t="s">
        <v>5</v>
      </c>
      <c r="W174" s="1" t="s">
        <v>6</v>
      </c>
      <c r="X174" s="1"/>
      <c r="Y174" s="1"/>
      <c r="Z174" s="1"/>
      <c r="AA174" s="1"/>
      <c r="AB174" s="1" t="s">
        <v>6</v>
      </c>
      <c r="AC174" s="1"/>
      <c r="AD174" s="1">
        <v>1</v>
      </c>
      <c r="AE174" s="1">
        <v>0</v>
      </c>
      <c r="AF174" s="1">
        <v>0</v>
      </c>
      <c r="AG174" s="1">
        <v>0</v>
      </c>
      <c r="AH174" s="1">
        <v>1</v>
      </c>
      <c r="AI174" s="1">
        <v>1</v>
      </c>
      <c r="AJ174" s="1" t="s">
        <v>196</v>
      </c>
      <c r="AK174" s="1"/>
      <c r="AL174" s="1"/>
      <c r="AM174" s="2">
        <v>44586.863449074073</v>
      </c>
      <c r="AN174" s="1" t="s">
        <v>197</v>
      </c>
      <c r="AO174" s="1">
        <f>IF(P174*E174&gt;0,P174/E174,0)</f>
        <v>250</v>
      </c>
    </row>
    <row r="175" spans="1:41" hidden="1" x14ac:dyDescent="0.25">
      <c r="A175" s="1">
        <v>779</v>
      </c>
      <c r="B175" s="1" t="s">
        <v>66</v>
      </c>
      <c r="C175" s="1" t="s">
        <v>30</v>
      </c>
      <c r="D175" s="1">
        <v>75</v>
      </c>
      <c r="E175" s="1">
        <v>2</v>
      </c>
      <c r="F175" s="1" t="s">
        <v>9</v>
      </c>
      <c r="G175" s="1"/>
      <c r="H175" s="1"/>
      <c r="I175" s="1"/>
      <c r="J175" s="1"/>
      <c r="K175" s="1"/>
      <c r="L175" s="1"/>
      <c r="M175" s="1"/>
      <c r="N175" s="1"/>
      <c r="O175" s="1"/>
      <c r="P175" s="1">
        <v>1000</v>
      </c>
      <c r="Q175" s="1" t="s">
        <v>6</v>
      </c>
      <c r="R175" s="1"/>
      <c r="S175" s="1" t="s">
        <v>5</v>
      </c>
      <c r="T175" s="1"/>
      <c r="U175" s="1" t="s">
        <v>29</v>
      </c>
      <c r="V175" s="1" t="s">
        <v>5</v>
      </c>
      <c r="W175" s="1" t="s">
        <v>6</v>
      </c>
      <c r="X175" s="1"/>
      <c r="Y175" s="1" t="s">
        <v>6</v>
      </c>
      <c r="Z175" s="1"/>
      <c r="AA175" s="1"/>
      <c r="AB175" s="1" t="s">
        <v>6</v>
      </c>
      <c r="AC175" s="1"/>
      <c r="AD175" s="1">
        <v>2</v>
      </c>
      <c r="AE175" s="1"/>
      <c r="AF175" s="1">
        <v>0</v>
      </c>
      <c r="AG175" s="1">
        <v>0</v>
      </c>
      <c r="AH175" s="1">
        <v>1</v>
      </c>
      <c r="AI175" s="1">
        <v>1</v>
      </c>
      <c r="AJ175" s="1" t="s">
        <v>196</v>
      </c>
      <c r="AK175" s="1"/>
      <c r="AL175" s="1"/>
      <c r="AM175" s="2">
        <v>44586.864629629628</v>
      </c>
      <c r="AN175" s="1" t="s">
        <v>197</v>
      </c>
      <c r="AO175" s="1">
        <f>IF(P175*E175&gt;0,P175/E175,0)</f>
        <v>500</v>
      </c>
    </row>
    <row r="176" spans="1:41" hidden="1" x14ac:dyDescent="0.25">
      <c r="A176" s="1">
        <v>780</v>
      </c>
      <c r="B176" s="1" t="s">
        <v>66</v>
      </c>
      <c r="C176" s="1" t="s">
        <v>1</v>
      </c>
      <c r="D176" s="1">
        <v>60</v>
      </c>
      <c r="E176" s="1">
        <v>2</v>
      </c>
      <c r="F176" s="1" t="s">
        <v>9</v>
      </c>
      <c r="G176" s="1" t="s">
        <v>17</v>
      </c>
      <c r="H176" s="1">
        <v>2</v>
      </c>
      <c r="I176" s="1"/>
      <c r="J176" s="1"/>
      <c r="K176" s="1"/>
      <c r="L176" s="1" t="s">
        <v>27</v>
      </c>
      <c r="M176" s="1"/>
      <c r="N176" s="1"/>
      <c r="O176" s="1"/>
      <c r="P176" s="1">
        <v>2000</v>
      </c>
      <c r="Q176" s="1" t="s">
        <v>5</v>
      </c>
      <c r="R176" s="1"/>
      <c r="S176" s="1" t="s">
        <v>5</v>
      </c>
      <c r="T176" s="1" t="s">
        <v>6</v>
      </c>
      <c r="U176" s="1"/>
      <c r="V176" s="1"/>
      <c r="W176" s="1"/>
      <c r="X176" s="1"/>
      <c r="Y176" s="1"/>
      <c r="Z176" s="1"/>
      <c r="AA176" s="1"/>
      <c r="AB176" s="1" t="s">
        <v>20</v>
      </c>
      <c r="AC176" s="1" t="s">
        <v>32</v>
      </c>
      <c r="AD176" s="1">
        <v>1</v>
      </c>
      <c r="AE176" s="1">
        <v>0</v>
      </c>
      <c r="AF176" s="1">
        <v>0</v>
      </c>
      <c r="AG176" s="1">
        <v>0</v>
      </c>
      <c r="AH176" s="1">
        <v>1</v>
      </c>
      <c r="AI176" s="1">
        <v>1</v>
      </c>
      <c r="AJ176" s="1" t="s">
        <v>196</v>
      </c>
      <c r="AK176" s="1"/>
      <c r="AL176" s="1"/>
      <c r="AM176" s="2">
        <v>44586.865914351853</v>
      </c>
      <c r="AN176" s="1" t="s">
        <v>197</v>
      </c>
      <c r="AO176" s="1">
        <f>IF(P176*E176&gt;0,P176/E176,0)</f>
        <v>1000</v>
      </c>
    </row>
    <row r="177" spans="1:41" hidden="1" x14ac:dyDescent="0.25">
      <c r="A177" s="1">
        <v>781</v>
      </c>
      <c r="B177" s="1" t="s">
        <v>66</v>
      </c>
      <c r="C177" s="1" t="s">
        <v>30</v>
      </c>
      <c r="D177" s="1">
        <v>65</v>
      </c>
      <c r="E177" s="1">
        <v>2</v>
      </c>
      <c r="F177" s="1" t="s">
        <v>9</v>
      </c>
      <c r="G177" s="1" t="s">
        <v>17</v>
      </c>
      <c r="H177" s="1">
        <v>2</v>
      </c>
      <c r="I177" s="1"/>
      <c r="J177" s="1"/>
      <c r="K177" s="1"/>
      <c r="L177" s="1" t="s">
        <v>27</v>
      </c>
      <c r="M177" s="1"/>
      <c r="N177" s="1"/>
      <c r="O177" s="1"/>
      <c r="P177" s="1">
        <v>2000</v>
      </c>
      <c r="Q177" s="1" t="s">
        <v>5</v>
      </c>
      <c r="R177" s="1"/>
      <c r="S177" s="1" t="s">
        <v>5</v>
      </c>
      <c r="T177" s="1" t="s">
        <v>6</v>
      </c>
      <c r="U177" s="1"/>
      <c r="V177" s="1"/>
      <c r="W177" s="1"/>
      <c r="X177" s="1"/>
      <c r="Y177" s="1"/>
      <c r="Z177" s="1"/>
      <c r="AA177" s="1"/>
      <c r="AB177" s="1" t="s">
        <v>20</v>
      </c>
      <c r="AC177" s="1" t="s">
        <v>32</v>
      </c>
      <c r="AD177" s="1">
        <v>1</v>
      </c>
      <c r="AE177" s="1">
        <v>0</v>
      </c>
      <c r="AF177" s="1">
        <v>0</v>
      </c>
      <c r="AG177" s="1">
        <v>0</v>
      </c>
      <c r="AH177" s="1">
        <v>1</v>
      </c>
      <c r="AI177" s="1">
        <v>1</v>
      </c>
      <c r="AJ177" s="1" t="s">
        <v>196</v>
      </c>
      <c r="AK177" s="1"/>
      <c r="AL177" s="1"/>
      <c r="AM177" s="2">
        <v>44586.866967592592</v>
      </c>
      <c r="AN177" s="1" t="s">
        <v>197</v>
      </c>
      <c r="AO177" s="1">
        <f>IF(P177*E177&gt;0,P177/E177,0)</f>
        <v>1000</v>
      </c>
    </row>
    <row r="178" spans="1:41" hidden="1" x14ac:dyDescent="0.25">
      <c r="A178" s="1">
        <v>845</v>
      </c>
      <c r="B178" s="1" t="s">
        <v>66</v>
      </c>
      <c r="C178" s="1" t="s">
        <v>1</v>
      </c>
      <c r="D178" s="1">
        <v>85</v>
      </c>
      <c r="E178" s="1">
        <v>1</v>
      </c>
      <c r="F178" s="1" t="s">
        <v>26</v>
      </c>
      <c r="G178" s="1" t="s">
        <v>3</v>
      </c>
      <c r="H178" s="1">
        <v>1</v>
      </c>
      <c r="I178" s="1"/>
      <c r="J178" s="1"/>
      <c r="K178" s="1"/>
      <c r="L178" s="1" t="s">
        <v>27</v>
      </c>
      <c r="M178" s="1"/>
      <c r="N178" s="1"/>
      <c r="O178" s="1"/>
      <c r="P178" s="1">
        <v>2000</v>
      </c>
      <c r="Q178" s="1" t="s">
        <v>5</v>
      </c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 t="s">
        <v>20</v>
      </c>
      <c r="AC178" s="1" t="s">
        <v>29</v>
      </c>
      <c r="AD178" s="1">
        <v>1</v>
      </c>
      <c r="AE178" s="1">
        <v>0</v>
      </c>
      <c r="AF178" s="1">
        <v>0</v>
      </c>
      <c r="AG178" s="1"/>
      <c r="AH178" s="1">
        <v>1</v>
      </c>
      <c r="AI178" s="1">
        <v>1</v>
      </c>
      <c r="AJ178" s="1" t="s">
        <v>196</v>
      </c>
      <c r="AK178" s="1"/>
      <c r="AL178" s="1"/>
      <c r="AM178" s="2">
        <v>44587.450462962966</v>
      </c>
      <c r="AN178" s="1" t="s">
        <v>197</v>
      </c>
      <c r="AO178" s="1">
        <f>IF(P178*E178&gt;0,P178/E178,0)</f>
        <v>2000</v>
      </c>
    </row>
    <row r="179" spans="1:41" hidden="1" x14ac:dyDescent="0.25">
      <c r="A179" s="1">
        <v>846</v>
      </c>
      <c r="B179" s="1" t="s">
        <v>66</v>
      </c>
      <c r="C179" s="1" t="s">
        <v>1</v>
      </c>
      <c r="D179" s="1">
        <v>75</v>
      </c>
      <c r="E179" s="1">
        <v>2</v>
      </c>
      <c r="F179" s="1" t="s">
        <v>9</v>
      </c>
      <c r="G179" s="1" t="s">
        <v>17</v>
      </c>
      <c r="H179" s="1">
        <v>2</v>
      </c>
      <c r="I179" s="1"/>
      <c r="J179" s="1"/>
      <c r="K179" s="1"/>
      <c r="L179" s="1" t="s">
        <v>27</v>
      </c>
      <c r="M179" s="1"/>
      <c r="N179" s="1"/>
      <c r="O179" s="1"/>
      <c r="P179" s="1">
        <v>2000</v>
      </c>
      <c r="Q179" s="1" t="s">
        <v>5</v>
      </c>
      <c r="R179" s="1"/>
      <c r="S179" s="1" t="s">
        <v>5</v>
      </c>
      <c r="T179" s="1" t="s">
        <v>6</v>
      </c>
      <c r="U179" s="1"/>
      <c r="V179" s="1" t="s">
        <v>5</v>
      </c>
      <c r="W179" s="1" t="s">
        <v>6</v>
      </c>
      <c r="X179" s="1"/>
      <c r="Y179" s="1" t="s">
        <v>6</v>
      </c>
      <c r="Z179" s="1"/>
      <c r="AA179" s="1"/>
      <c r="AB179" s="1" t="s">
        <v>24</v>
      </c>
      <c r="AC179" s="1" t="s">
        <v>32</v>
      </c>
      <c r="AD179" s="1">
        <v>3</v>
      </c>
      <c r="AE179" s="1">
        <v>2</v>
      </c>
      <c r="AF179" s="1">
        <v>2</v>
      </c>
      <c r="AG179" s="1">
        <v>3</v>
      </c>
      <c r="AH179" s="1">
        <v>3</v>
      </c>
      <c r="AI179" s="1">
        <v>3</v>
      </c>
      <c r="AJ179" s="1" t="s">
        <v>196</v>
      </c>
      <c r="AK179" s="1"/>
      <c r="AL179" s="1"/>
      <c r="AM179" s="2">
        <v>44587.452453703707</v>
      </c>
      <c r="AN179" s="1" t="s">
        <v>197</v>
      </c>
      <c r="AO179" s="1">
        <f>IF(P179*E179&gt;0,P179/E179,0)</f>
        <v>1000</v>
      </c>
    </row>
    <row r="180" spans="1:41" hidden="1" x14ac:dyDescent="0.25">
      <c r="A180" s="1">
        <v>847</v>
      </c>
      <c r="B180" s="1" t="s">
        <v>66</v>
      </c>
      <c r="C180" s="1" t="s">
        <v>30</v>
      </c>
      <c r="D180" s="1">
        <v>70</v>
      </c>
      <c r="E180" s="1">
        <v>1</v>
      </c>
      <c r="F180" s="1" t="s">
        <v>26</v>
      </c>
      <c r="G180" s="1" t="s">
        <v>3</v>
      </c>
      <c r="H180" s="1">
        <v>1</v>
      </c>
      <c r="I180" s="1"/>
      <c r="J180" s="1"/>
      <c r="K180" s="1"/>
      <c r="L180" s="1"/>
      <c r="M180" s="1"/>
      <c r="N180" s="1" t="s">
        <v>51</v>
      </c>
      <c r="O180" s="1"/>
      <c r="P180" s="1">
        <v>1500</v>
      </c>
      <c r="Q180" s="1" t="s">
        <v>6</v>
      </c>
      <c r="R180" s="1" t="s">
        <v>22</v>
      </c>
      <c r="S180" s="1" t="s">
        <v>6</v>
      </c>
      <c r="T180" s="1" t="s">
        <v>5</v>
      </c>
      <c r="U180" s="1" t="s">
        <v>23</v>
      </c>
      <c r="V180" s="1" t="s">
        <v>6</v>
      </c>
      <c r="W180" s="1" t="s">
        <v>6</v>
      </c>
      <c r="X180" s="1"/>
      <c r="Y180" s="1" t="s">
        <v>6</v>
      </c>
      <c r="Z180" s="1"/>
      <c r="AA180" s="1" t="s">
        <v>24</v>
      </c>
      <c r="AB180" s="1" t="s">
        <v>6</v>
      </c>
      <c r="AC180" s="1" t="s">
        <v>32</v>
      </c>
      <c r="AD180" s="1">
        <v>2</v>
      </c>
      <c r="AE180" s="1">
        <v>1</v>
      </c>
      <c r="AF180" s="1">
        <v>1</v>
      </c>
      <c r="AG180" s="1">
        <v>1</v>
      </c>
      <c r="AH180" s="1">
        <v>1</v>
      </c>
      <c r="AI180" s="1"/>
      <c r="AJ180" s="1" t="s">
        <v>196</v>
      </c>
      <c r="AK180" s="1"/>
      <c r="AL180" s="1"/>
      <c r="AM180" s="2">
        <v>44587.456122685187</v>
      </c>
      <c r="AN180" s="1" t="s">
        <v>197</v>
      </c>
      <c r="AO180" s="1">
        <f>IF(P180*E180&gt;0,P180/E180,0)</f>
        <v>1500</v>
      </c>
    </row>
    <row r="181" spans="1:41" hidden="1" x14ac:dyDescent="0.25">
      <c r="A181" s="1">
        <v>848</v>
      </c>
      <c r="B181" s="1" t="s">
        <v>66</v>
      </c>
      <c r="C181" s="1" t="s">
        <v>1</v>
      </c>
      <c r="D181" s="1">
        <v>75</v>
      </c>
      <c r="E181" s="1">
        <v>2</v>
      </c>
      <c r="F181" s="1" t="s">
        <v>9</v>
      </c>
      <c r="G181" s="1" t="s">
        <v>17</v>
      </c>
      <c r="H181" s="1">
        <v>1</v>
      </c>
      <c r="I181" s="1"/>
      <c r="J181" s="1"/>
      <c r="K181" s="1"/>
      <c r="L181" s="1" t="s">
        <v>27</v>
      </c>
      <c r="M181" s="1"/>
      <c r="N181" s="1"/>
      <c r="O181" s="1"/>
      <c r="P181" s="1">
        <v>1500</v>
      </c>
      <c r="Q181" s="1" t="s">
        <v>5</v>
      </c>
      <c r="R181" s="1"/>
      <c r="S181" s="1" t="s">
        <v>6</v>
      </c>
      <c r="T181" s="1" t="s">
        <v>6</v>
      </c>
      <c r="U181" s="1"/>
      <c r="V181" s="1" t="s">
        <v>6</v>
      </c>
      <c r="W181" s="1" t="s">
        <v>6</v>
      </c>
      <c r="X181" s="1"/>
      <c r="Y181" s="1" t="s">
        <v>6</v>
      </c>
      <c r="Z181" s="1"/>
      <c r="AA181" s="1" t="s">
        <v>14</v>
      </c>
      <c r="AB181" s="1" t="s">
        <v>6</v>
      </c>
      <c r="AC181" s="1" t="s">
        <v>32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 t="s">
        <v>196</v>
      </c>
      <c r="AK181" s="1"/>
      <c r="AL181" s="1"/>
      <c r="AM181" s="2">
        <v>44587.457812499997</v>
      </c>
      <c r="AN181" s="1" t="s">
        <v>197</v>
      </c>
      <c r="AO181" s="1">
        <f>IF(P181*E181&gt;0,P181/E181,0)</f>
        <v>750</v>
      </c>
    </row>
    <row r="182" spans="1:41" hidden="1" x14ac:dyDescent="0.25">
      <c r="A182" s="1">
        <v>849</v>
      </c>
      <c r="B182" s="1" t="s">
        <v>66</v>
      </c>
      <c r="C182" s="1" t="s">
        <v>30</v>
      </c>
      <c r="D182" s="1">
        <v>75</v>
      </c>
      <c r="E182" s="1">
        <v>2</v>
      </c>
      <c r="F182" s="1" t="s">
        <v>9</v>
      </c>
      <c r="G182" s="1" t="s">
        <v>17</v>
      </c>
      <c r="H182" s="1">
        <v>1</v>
      </c>
      <c r="I182" s="1"/>
      <c r="J182" s="1"/>
      <c r="K182" s="1"/>
      <c r="L182" s="1" t="s">
        <v>27</v>
      </c>
      <c r="M182" s="1"/>
      <c r="N182" s="1"/>
      <c r="O182" s="1"/>
      <c r="P182" s="1">
        <v>1500</v>
      </c>
      <c r="Q182" s="1" t="s">
        <v>5</v>
      </c>
      <c r="R182" s="1"/>
      <c r="S182" s="1" t="s">
        <v>6</v>
      </c>
      <c r="T182" s="1" t="s">
        <v>6</v>
      </c>
      <c r="U182" s="1"/>
      <c r="V182" s="1" t="s">
        <v>6</v>
      </c>
      <c r="W182" s="1" t="s">
        <v>6</v>
      </c>
      <c r="X182" s="1"/>
      <c r="Y182" s="1" t="s">
        <v>6</v>
      </c>
      <c r="Z182" s="1"/>
      <c r="AA182" s="1" t="s">
        <v>14</v>
      </c>
      <c r="AB182" s="1" t="s">
        <v>6</v>
      </c>
      <c r="AC182" s="1" t="s">
        <v>21</v>
      </c>
      <c r="AD182" s="1">
        <v>0</v>
      </c>
      <c r="AE182" s="1"/>
      <c r="AF182" s="1">
        <v>0</v>
      </c>
      <c r="AG182" s="1">
        <v>0</v>
      </c>
      <c r="AH182" s="1">
        <v>0</v>
      </c>
      <c r="AI182" s="1">
        <v>0</v>
      </c>
      <c r="AJ182" s="1" t="s">
        <v>196</v>
      </c>
      <c r="AK182" s="1"/>
      <c r="AL182" s="1"/>
      <c r="AM182" s="2">
        <v>44587.459363425929</v>
      </c>
      <c r="AN182" s="1" t="s">
        <v>197</v>
      </c>
      <c r="AO182" s="1">
        <f>IF(P182*E182&gt;0,P182/E182,0)</f>
        <v>750</v>
      </c>
    </row>
    <row r="183" spans="1:41" hidden="1" x14ac:dyDescent="0.25">
      <c r="A183" s="1">
        <v>850</v>
      </c>
      <c r="B183" s="1" t="s">
        <v>66</v>
      </c>
      <c r="C183" s="1" t="s">
        <v>30</v>
      </c>
      <c r="D183" s="1">
        <v>60</v>
      </c>
      <c r="E183" s="1">
        <v>2</v>
      </c>
      <c r="F183" s="1" t="s">
        <v>9</v>
      </c>
      <c r="G183" s="1" t="s">
        <v>3</v>
      </c>
      <c r="H183" s="1"/>
      <c r="I183" s="1"/>
      <c r="J183" s="1" t="s">
        <v>10</v>
      </c>
      <c r="K183" s="1"/>
      <c r="L183" s="1"/>
      <c r="M183" s="1"/>
      <c r="N183" s="1"/>
      <c r="O183" s="1"/>
      <c r="P183" s="1">
        <v>1000</v>
      </c>
      <c r="Q183" s="1" t="s">
        <v>6</v>
      </c>
      <c r="R183" s="1"/>
      <c r="S183" s="1" t="s">
        <v>6</v>
      </c>
      <c r="T183" s="1" t="s">
        <v>6</v>
      </c>
      <c r="U183" s="1"/>
      <c r="V183" s="1" t="s">
        <v>6</v>
      </c>
      <c r="W183" s="1" t="s">
        <v>5</v>
      </c>
      <c r="X183" s="1" t="s">
        <v>12</v>
      </c>
      <c r="Y183" s="1" t="s">
        <v>6</v>
      </c>
      <c r="Z183" s="1"/>
      <c r="AA183" s="1" t="s">
        <v>14</v>
      </c>
      <c r="AB183" s="1" t="s">
        <v>6</v>
      </c>
      <c r="AC183" s="1" t="s">
        <v>29</v>
      </c>
      <c r="AD183" s="1">
        <v>2</v>
      </c>
      <c r="AE183" s="1"/>
      <c r="AF183" s="1">
        <v>0</v>
      </c>
      <c r="AG183" s="1"/>
      <c r="AH183" s="1"/>
      <c r="AI183" s="1">
        <v>1</v>
      </c>
      <c r="AJ183" s="1" t="s">
        <v>196</v>
      </c>
      <c r="AK183" s="1"/>
      <c r="AL183" s="1"/>
      <c r="AM183" s="2">
        <v>44587.461099537039</v>
      </c>
      <c r="AN183" s="1" t="s">
        <v>197</v>
      </c>
      <c r="AO183" s="1">
        <f>IF(P183*E183&gt;0,P183/E183,0)</f>
        <v>500</v>
      </c>
    </row>
    <row r="184" spans="1:41" hidden="1" x14ac:dyDescent="0.25">
      <c r="A184" s="1">
        <v>851</v>
      </c>
      <c r="B184" s="1" t="s">
        <v>66</v>
      </c>
      <c r="C184" s="1" t="s">
        <v>1</v>
      </c>
      <c r="D184" s="1">
        <v>65</v>
      </c>
      <c r="E184" s="1">
        <v>2</v>
      </c>
      <c r="F184" s="1" t="s">
        <v>62</v>
      </c>
      <c r="G184" s="1"/>
      <c r="H184" s="1"/>
      <c r="I184" s="1"/>
      <c r="J184" s="1"/>
      <c r="K184" s="1"/>
      <c r="L184" s="1" t="s">
        <v>27</v>
      </c>
      <c r="M184" s="1"/>
      <c r="N184" s="1"/>
      <c r="O184" s="1"/>
      <c r="P184" s="1">
        <v>500</v>
      </c>
      <c r="Q184" s="1" t="s">
        <v>6</v>
      </c>
      <c r="R184" s="1" t="s">
        <v>22</v>
      </c>
      <c r="S184" s="1" t="s">
        <v>6</v>
      </c>
      <c r="T184" s="1"/>
      <c r="U184" s="1" t="s">
        <v>23</v>
      </c>
      <c r="V184" s="1"/>
      <c r="W184" s="1"/>
      <c r="X184" s="1"/>
      <c r="Y184" s="1" t="s">
        <v>6</v>
      </c>
      <c r="Z184" s="1"/>
      <c r="AA184" s="1" t="s">
        <v>14</v>
      </c>
      <c r="AB184" s="1" t="s">
        <v>6</v>
      </c>
      <c r="AC184" s="1" t="s">
        <v>29</v>
      </c>
      <c r="AD184" s="1"/>
      <c r="AE184" s="1"/>
      <c r="AF184" s="1"/>
      <c r="AG184" s="1"/>
      <c r="AH184" s="1"/>
      <c r="AI184" s="1"/>
      <c r="AJ184" s="1" t="s">
        <v>196</v>
      </c>
      <c r="AK184" s="1"/>
      <c r="AL184" s="1"/>
      <c r="AM184" s="2">
        <v>44587.463402777779</v>
      </c>
      <c r="AN184" s="1" t="s">
        <v>197</v>
      </c>
      <c r="AO184" s="1">
        <f>IF(P184*E184&gt;0,P184/E184,0)</f>
        <v>250</v>
      </c>
    </row>
    <row r="185" spans="1:41" hidden="1" x14ac:dyDescent="0.25">
      <c r="A185" s="1">
        <v>852</v>
      </c>
      <c r="B185" s="1" t="s">
        <v>66</v>
      </c>
      <c r="C185" s="1" t="s">
        <v>1</v>
      </c>
      <c r="D185" s="1">
        <v>50</v>
      </c>
      <c r="E185" s="1">
        <v>4</v>
      </c>
      <c r="F185" s="1" t="s">
        <v>16</v>
      </c>
      <c r="G185" s="1" t="s">
        <v>17</v>
      </c>
      <c r="H185" s="1">
        <v>2</v>
      </c>
      <c r="I185" s="1" t="s">
        <v>4</v>
      </c>
      <c r="J185" s="1" t="s">
        <v>10</v>
      </c>
      <c r="K185" s="1"/>
      <c r="L185" s="1"/>
      <c r="M185" s="1"/>
      <c r="N185" s="1"/>
      <c r="O185" s="1"/>
      <c r="P185" s="1">
        <v>3000</v>
      </c>
      <c r="Q185" s="1" t="s">
        <v>5</v>
      </c>
      <c r="R185" s="1"/>
      <c r="S185" s="1" t="s">
        <v>5</v>
      </c>
      <c r="T185" s="1" t="s">
        <v>6</v>
      </c>
      <c r="U185" s="1"/>
      <c r="V185" s="1" t="s">
        <v>5</v>
      </c>
      <c r="W185" s="1" t="s">
        <v>5</v>
      </c>
      <c r="X185" s="1" t="s">
        <v>12</v>
      </c>
      <c r="Y185" s="1" t="s">
        <v>6</v>
      </c>
      <c r="Z185" s="1"/>
      <c r="AA185" s="1"/>
      <c r="AB185" s="1" t="s">
        <v>20</v>
      </c>
      <c r="AC185" s="1" t="s">
        <v>21</v>
      </c>
      <c r="AD185" s="1">
        <v>1</v>
      </c>
      <c r="AE185" s="1"/>
      <c r="AF185" s="1">
        <v>1</v>
      </c>
      <c r="AG185" s="1">
        <v>3</v>
      </c>
      <c r="AH185" s="1">
        <v>3</v>
      </c>
      <c r="AI185" s="1">
        <v>3</v>
      </c>
      <c r="AJ185" s="1" t="s">
        <v>196</v>
      </c>
      <c r="AK185" s="1"/>
      <c r="AL185" s="1"/>
      <c r="AM185" s="2">
        <v>44587.466504629629</v>
      </c>
      <c r="AN185" s="1" t="s">
        <v>197</v>
      </c>
      <c r="AO185" s="1">
        <f>IF(P185*E185&gt;0,P185/E185,0)</f>
        <v>750</v>
      </c>
    </row>
    <row r="186" spans="1:41" hidden="1" x14ac:dyDescent="0.25">
      <c r="A186" s="1">
        <v>853</v>
      </c>
      <c r="B186" s="1" t="s">
        <v>66</v>
      </c>
      <c r="C186" s="1" t="s">
        <v>30</v>
      </c>
      <c r="D186" s="1">
        <v>50</v>
      </c>
      <c r="E186" s="1">
        <v>4</v>
      </c>
      <c r="F186" s="1" t="s">
        <v>16</v>
      </c>
      <c r="G186" s="1" t="s">
        <v>17</v>
      </c>
      <c r="H186" s="1">
        <v>2</v>
      </c>
      <c r="I186" s="1" t="s">
        <v>4</v>
      </c>
      <c r="J186" s="1" t="s">
        <v>10</v>
      </c>
      <c r="K186" s="1"/>
      <c r="L186" s="1"/>
      <c r="M186" s="1"/>
      <c r="N186" s="1"/>
      <c r="O186" s="1"/>
      <c r="P186" s="1">
        <v>3000</v>
      </c>
      <c r="Q186" s="1" t="s">
        <v>5</v>
      </c>
      <c r="R186" s="1"/>
      <c r="S186" s="1" t="s">
        <v>5</v>
      </c>
      <c r="T186" s="1" t="s">
        <v>6</v>
      </c>
      <c r="U186" s="1"/>
      <c r="V186" s="1" t="s">
        <v>5</v>
      </c>
      <c r="W186" s="1" t="s">
        <v>5</v>
      </c>
      <c r="X186" s="1" t="s">
        <v>12</v>
      </c>
      <c r="Y186" s="1" t="s">
        <v>6</v>
      </c>
      <c r="Z186" s="1"/>
      <c r="AA186" s="1"/>
      <c r="AB186" s="1" t="s">
        <v>20</v>
      </c>
      <c r="AC186" s="1" t="s">
        <v>29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 t="s">
        <v>196</v>
      </c>
      <c r="AK186" s="1"/>
      <c r="AL186" s="1"/>
      <c r="AM186" s="2">
        <v>44587.468148148146</v>
      </c>
      <c r="AN186" s="1" t="s">
        <v>197</v>
      </c>
      <c r="AO186" s="1">
        <f>IF(P186*E186&gt;0,P186/E186,0)</f>
        <v>750</v>
      </c>
    </row>
    <row r="187" spans="1:41" hidden="1" x14ac:dyDescent="0.25">
      <c r="A187" s="1">
        <v>854</v>
      </c>
      <c r="B187" s="1" t="s">
        <v>66</v>
      </c>
      <c r="C187" s="1" t="s">
        <v>30</v>
      </c>
      <c r="D187" s="1">
        <v>75</v>
      </c>
      <c r="E187" s="1">
        <v>2</v>
      </c>
      <c r="F187" s="1" t="s">
        <v>62</v>
      </c>
      <c r="G187" s="1" t="s">
        <v>17</v>
      </c>
      <c r="H187" s="1"/>
      <c r="I187" s="1"/>
      <c r="J187" s="1"/>
      <c r="K187" s="1"/>
      <c r="L187" s="1" t="s">
        <v>27</v>
      </c>
      <c r="M187" s="1"/>
      <c r="N187" s="1"/>
      <c r="O187" s="1"/>
      <c r="P187" s="1">
        <v>500</v>
      </c>
      <c r="Q187" s="1" t="s">
        <v>6</v>
      </c>
      <c r="R187" s="1" t="s">
        <v>22</v>
      </c>
      <c r="S187" s="1" t="s">
        <v>6</v>
      </c>
      <c r="T187" s="1"/>
      <c r="U187" s="1" t="s">
        <v>23</v>
      </c>
      <c r="V187" s="1"/>
      <c r="W187" s="1" t="s">
        <v>6</v>
      </c>
      <c r="X187" s="1"/>
      <c r="Y187" s="1" t="s">
        <v>6</v>
      </c>
      <c r="Z187" s="1"/>
      <c r="AA187" s="1" t="s">
        <v>14</v>
      </c>
      <c r="AB187" s="1" t="s">
        <v>6</v>
      </c>
      <c r="AC187" s="1" t="s">
        <v>29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 t="s">
        <v>196</v>
      </c>
      <c r="AK187" s="1"/>
      <c r="AL187" s="1"/>
      <c r="AM187" s="2">
        <v>44587.470486111109</v>
      </c>
      <c r="AN187" s="1" t="s">
        <v>197</v>
      </c>
      <c r="AO187" s="1">
        <f>IF(P187*E187&gt;0,P187/E187,0)</f>
        <v>250</v>
      </c>
    </row>
    <row r="188" spans="1:41" hidden="1" x14ac:dyDescent="0.25">
      <c r="A188" s="1">
        <v>855</v>
      </c>
      <c r="B188" s="1" t="s">
        <v>66</v>
      </c>
      <c r="C188" s="1" t="s">
        <v>1</v>
      </c>
      <c r="D188" s="1">
        <v>70</v>
      </c>
      <c r="E188" s="1"/>
      <c r="F188" s="1" t="s">
        <v>9</v>
      </c>
      <c r="G188" s="1" t="s">
        <v>17</v>
      </c>
      <c r="H188" s="1">
        <v>1</v>
      </c>
      <c r="I188" s="1"/>
      <c r="J188" s="1"/>
      <c r="K188" s="1"/>
      <c r="L188" s="1" t="s">
        <v>27</v>
      </c>
      <c r="M188" s="1"/>
      <c r="N188" s="1"/>
      <c r="O188" s="1"/>
      <c r="P188" s="1">
        <v>2000</v>
      </c>
      <c r="Q188" s="1"/>
      <c r="R188" s="1" t="s">
        <v>58</v>
      </c>
      <c r="S188" s="1" t="s">
        <v>6</v>
      </c>
      <c r="T188" s="1" t="s">
        <v>6</v>
      </c>
      <c r="U188" s="1"/>
      <c r="V188" s="1" t="s">
        <v>5</v>
      </c>
      <c r="W188" s="1" t="s">
        <v>6</v>
      </c>
      <c r="X188" s="1"/>
      <c r="Y188" s="1" t="s">
        <v>6</v>
      </c>
      <c r="Z188" s="1"/>
      <c r="AA188" s="1" t="s">
        <v>25</v>
      </c>
      <c r="AB188" s="1" t="s">
        <v>6</v>
      </c>
      <c r="AC188" s="1" t="s">
        <v>8</v>
      </c>
      <c r="AD188" s="1">
        <v>2</v>
      </c>
      <c r="AE188" s="1">
        <v>1</v>
      </c>
      <c r="AF188" s="1">
        <v>1</v>
      </c>
      <c r="AG188" s="1">
        <v>1</v>
      </c>
      <c r="AH188" s="1">
        <v>1</v>
      </c>
      <c r="AI188" s="1">
        <v>1</v>
      </c>
      <c r="AJ188" s="1" t="s">
        <v>196</v>
      </c>
      <c r="AK188" s="1"/>
      <c r="AL188" s="1"/>
      <c r="AM188" s="2">
        <v>44587.472071759257</v>
      </c>
      <c r="AN188" s="1" t="s">
        <v>197</v>
      </c>
      <c r="AO188" s="1">
        <f>IF(P188*E188&gt;0,P188/E188,0)</f>
        <v>0</v>
      </c>
    </row>
    <row r="189" spans="1:41" hidden="1" x14ac:dyDescent="0.25">
      <c r="A189" s="1">
        <v>856</v>
      </c>
      <c r="B189" s="1" t="s">
        <v>66</v>
      </c>
      <c r="C189" s="1" t="s">
        <v>30</v>
      </c>
      <c r="D189" s="1">
        <v>70</v>
      </c>
      <c r="E189" s="1">
        <v>2</v>
      </c>
      <c r="F189" s="1" t="s">
        <v>9</v>
      </c>
      <c r="G189" s="1" t="s">
        <v>17</v>
      </c>
      <c r="H189" s="1">
        <v>1</v>
      </c>
      <c r="I189" s="1"/>
      <c r="J189" s="1"/>
      <c r="K189" s="1"/>
      <c r="L189" s="1"/>
      <c r="M189" s="1"/>
      <c r="N189" s="1"/>
      <c r="O189" s="1"/>
      <c r="P189" s="1">
        <v>2000</v>
      </c>
      <c r="Q189" s="1" t="s">
        <v>6</v>
      </c>
      <c r="R189" s="1" t="s">
        <v>58</v>
      </c>
      <c r="S189" s="1" t="s">
        <v>6</v>
      </c>
      <c r="T189" s="1" t="s">
        <v>6</v>
      </c>
      <c r="U189" s="1"/>
      <c r="V189" s="1" t="s">
        <v>5</v>
      </c>
      <c r="W189" s="1" t="s">
        <v>6</v>
      </c>
      <c r="X189" s="1"/>
      <c r="Y189" s="1" t="s">
        <v>6</v>
      </c>
      <c r="Z189" s="1"/>
      <c r="AA189" s="1" t="s">
        <v>14</v>
      </c>
      <c r="AB189" s="1" t="s">
        <v>6</v>
      </c>
      <c r="AC189" s="1" t="s">
        <v>8</v>
      </c>
      <c r="AD189" s="1">
        <v>1</v>
      </c>
      <c r="AE189" s="1"/>
      <c r="AF189" s="1"/>
      <c r="AG189" s="1"/>
      <c r="AH189" s="1">
        <v>1</v>
      </c>
      <c r="AI189" s="1">
        <v>1</v>
      </c>
      <c r="AJ189" s="1" t="s">
        <v>196</v>
      </c>
      <c r="AK189" s="1"/>
      <c r="AL189" s="1"/>
      <c r="AM189" s="2">
        <v>44587.473530092589</v>
      </c>
      <c r="AN189" s="1" t="s">
        <v>197</v>
      </c>
      <c r="AO189" s="1">
        <f>IF(P189*E189&gt;0,P189/E189,0)</f>
        <v>1000</v>
      </c>
    </row>
    <row r="190" spans="1:41" hidden="1" x14ac:dyDescent="0.25">
      <c r="A190" s="1">
        <v>857</v>
      </c>
      <c r="B190" s="1" t="s">
        <v>66</v>
      </c>
      <c r="C190" s="1"/>
      <c r="D190" s="1">
        <v>80</v>
      </c>
      <c r="E190" s="1">
        <v>1</v>
      </c>
      <c r="F190" s="1" t="s">
        <v>26</v>
      </c>
      <c r="G190" s="1" t="s">
        <v>3</v>
      </c>
      <c r="H190" s="1">
        <v>1</v>
      </c>
      <c r="I190" s="1"/>
      <c r="J190" s="1"/>
      <c r="K190" s="1"/>
      <c r="L190" s="1" t="s">
        <v>27</v>
      </c>
      <c r="M190" s="1"/>
      <c r="N190" s="1"/>
      <c r="O190" s="1"/>
      <c r="P190" s="1">
        <v>1500</v>
      </c>
      <c r="Q190" s="1" t="s">
        <v>5</v>
      </c>
      <c r="R190" s="1"/>
      <c r="S190" s="1" t="s">
        <v>6</v>
      </c>
      <c r="T190" s="1" t="s">
        <v>6</v>
      </c>
      <c r="U190" s="1" t="s">
        <v>23</v>
      </c>
      <c r="V190" s="1" t="s">
        <v>6</v>
      </c>
      <c r="W190" s="1" t="s">
        <v>6</v>
      </c>
      <c r="X190" s="1"/>
      <c r="Y190" s="1" t="s">
        <v>6</v>
      </c>
      <c r="Z190" s="1"/>
      <c r="AA190" s="1" t="s">
        <v>14</v>
      </c>
      <c r="AB190" s="1" t="s">
        <v>20</v>
      </c>
      <c r="AC190" s="1" t="s">
        <v>32</v>
      </c>
      <c r="AD190" s="1"/>
      <c r="AE190" s="1"/>
      <c r="AF190" s="1">
        <v>1</v>
      </c>
      <c r="AG190" s="1">
        <v>1</v>
      </c>
      <c r="AH190" s="1">
        <v>1</v>
      </c>
      <c r="AI190" s="1">
        <v>1</v>
      </c>
      <c r="AJ190" s="1" t="s">
        <v>196</v>
      </c>
      <c r="AK190" s="1"/>
      <c r="AL190" s="1"/>
      <c r="AM190" s="2">
        <v>44587.474907407406</v>
      </c>
      <c r="AN190" s="1" t="s">
        <v>197</v>
      </c>
      <c r="AO190" s="1">
        <f>IF(P190*E190&gt;0,P190/E190,0)</f>
        <v>1500</v>
      </c>
    </row>
    <row r="191" spans="1:41" hidden="1" x14ac:dyDescent="0.25">
      <c r="A191" s="1">
        <v>858</v>
      </c>
      <c r="B191" s="1" t="s">
        <v>66</v>
      </c>
      <c r="C191" s="1" t="s">
        <v>30</v>
      </c>
      <c r="D191" s="1">
        <v>70</v>
      </c>
      <c r="E191" s="1">
        <v>2</v>
      </c>
      <c r="F191" s="1" t="s">
        <v>9</v>
      </c>
      <c r="G191" s="1" t="s">
        <v>3</v>
      </c>
      <c r="H191" s="1">
        <v>2</v>
      </c>
      <c r="I191" s="1" t="s">
        <v>4</v>
      </c>
      <c r="J191" s="1"/>
      <c r="K191" s="1"/>
      <c r="L191" s="1" t="s">
        <v>27</v>
      </c>
      <c r="M191" s="1"/>
      <c r="N191" s="1"/>
      <c r="O191" s="1"/>
      <c r="P191" s="1">
        <v>3000</v>
      </c>
      <c r="Q191" s="1" t="s">
        <v>5</v>
      </c>
      <c r="R191" s="1"/>
      <c r="S191" s="1" t="s">
        <v>5</v>
      </c>
      <c r="T191" s="1" t="s">
        <v>5</v>
      </c>
      <c r="U191" s="1" t="s">
        <v>23</v>
      </c>
      <c r="V191" s="1" t="s">
        <v>5</v>
      </c>
      <c r="W191" s="1" t="s">
        <v>6</v>
      </c>
      <c r="X191" s="1"/>
      <c r="Y191" s="1" t="s">
        <v>6</v>
      </c>
      <c r="Z191" s="1"/>
      <c r="AA191" s="1"/>
      <c r="AB191" s="1" t="s">
        <v>20</v>
      </c>
      <c r="AC191" s="1" t="s">
        <v>32</v>
      </c>
      <c r="AD191" s="1">
        <v>2</v>
      </c>
      <c r="AE191" s="1">
        <v>2</v>
      </c>
      <c r="AF191" s="1">
        <v>0</v>
      </c>
      <c r="AG191" s="1">
        <v>0</v>
      </c>
      <c r="AH191" s="1">
        <v>1</v>
      </c>
      <c r="AI191" s="1">
        <v>1</v>
      </c>
      <c r="AJ191" s="1" t="s">
        <v>196</v>
      </c>
      <c r="AK191" s="1"/>
      <c r="AL191" s="1"/>
      <c r="AM191" s="2">
        <v>44587.477372685185</v>
      </c>
      <c r="AN191" s="1" t="s">
        <v>197</v>
      </c>
      <c r="AO191" s="1">
        <f>IF(P191*E191&gt;0,P191/E191,0)</f>
        <v>1500</v>
      </c>
    </row>
    <row r="192" spans="1:41" hidden="1" x14ac:dyDescent="0.25">
      <c r="A192" s="1">
        <v>859</v>
      </c>
      <c r="B192" s="1" t="s">
        <v>66</v>
      </c>
      <c r="C192" s="1" t="s">
        <v>1</v>
      </c>
      <c r="D192" s="1">
        <v>50</v>
      </c>
      <c r="E192" s="1">
        <v>2</v>
      </c>
      <c r="F192" s="1" t="s">
        <v>9</v>
      </c>
      <c r="G192" s="1" t="s">
        <v>3</v>
      </c>
      <c r="H192" s="1"/>
      <c r="I192" s="1" t="s">
        <v>4</v>
      </c>
      <c r="J192" s="1"/>
      <c r="K192" s="1"/>
      <c r="L192" s="1" t="s">
        <v>27</v>
      </c>
      <c r="M192" s="1"/>
      <c r="N192" s="1"/>
      <c r="O192" s="1"/>
      <c r="P192" s="1">
        <v>3000</v>
      </c>
      <c r="Q192" s="1" t="s">
        <v>5</v>
      </c>
      <c r="R192" s="1"/>
      <c r="S192" s="1" t="s">
        <v>5</v>
      </c>
      <c r="T192" s="1"/>
      <c r="U192" s="1" t="s">
        <v>23</v>
      </c>
      <c r="V192" s="1"/>
      <c r="W192" s="1" t="s">
        <v>6</v>
      </c>
      <c r="X192" s="1"/>
      <c r="Y192" s="1" t="s">
        <v>6</v>
      </c>
      <c r="Z192" s="1"/>
      <c r="AA192" s="1"/>
      <c r="AB192" s="1" t="s">
        <v>20</v>
      </c>
      <c r="AC192" s="1" t="s">
        <v>32</v>
      </c>
      <c r="AD192" s="1">
        <v>2</v>
      </c>
      <c r="AE192" s="1">
        <v>2</v>
      </c>
      <c r="AF192" s="1">
        <v>0</v>
      </c>
      <c r="AG192" s="1">
        <v>1</v>
      </c>
      <c r="AH192" s="1">
        <v>1</v>
      </c>
      <c r="AI192" s="1">
        <v>1</v>
      </c>
      <c r="AJ192" s="1" t="s">
        <v>196</v>
      </c>
      <c r="AK192" s="1"/>
      <c r="AL192" s="1"/>
      <c r="AM192" s="2">
        <v>44587.478877314818</v>
      </c>
      <c r="AN192" s="1" t="s">
        <v>197</v>
      </c>
      <c r="AO192" s="1">
        <f>IF(P192*E192&gt;0,P192/E192,0)</f>
        <v>1500</v>
      </c>
    </row>
    <row r="193" spans="1:41" hidden="1" x14ac:dyDescent="0.25">
      <c r="A193" s="1">
        <v>860</v>
      </c>
      <c r="B193" s="1" t="s">
        <v>66</v>
      </c>
      <c r="C193" s="1" t="s">
        <v>30</v>
      </c>
      <c r="D193" s="1">
        <v>85</v>
      </c>
      <c r="E193" s="1">
        <v>2</v>
      </c>
      <c r="F193" s="1" t="s">
        <v>9</v>
      </c>
      <c r="G193" s="1" t="s">
        <v>17</v>
      </c>
      <c r="H193" s="1">
        <v>2</v>
      </c>
      <c r="I193" s="1"/>
      <c r="J193" s="1"/>
      <c r="K193" s="1"/>
      <c r="L193" s="1" t="s">
        <v>27</v>
      </c>
      <c r="M193" s="1"/>
      <c r="N193" s="1"/>
      <c r="O193" s="1"/>
      <c r="P193" s="1">
        <v>2500</v>
      </c>
      <c r="Q193" s="1" t="s">
        <v>5</v>
      </c>
      <c r="R193" s="1"/>
      <c r="S193" s="1" t="s">
        <v>5</v>
      </c>
      <c r="T193" s="1" t="s">
        <v>6</v>
      </c>
      <c r="U193" s="1"/>
      <c r="V193" s="1" t="s">
        <v>5</v>
      </c>
      <c r="W193" s="1" t="s">
        <v>6</v>
      </c>
      <c r="X193" s="1"/>
      <c r="Y193" s="1"/>
      <c r="Z193" s="1"/>
      <c r="AA193" s="1"/>
      <c r="AB193" s="1" t="s">
        <v>20</v>
      </c>
      <c r="AC193" s="1" t="s">
        <v>29</v>
      </c>
      <c r="AD193" s="1">
        <v>2</v>
      </c>
      <c r="AE193" s="1"/>
      <c r="AF193" s="1">
        <v>0</v>
      </c>
      <c r="AG193" s="1">
        <v>1</v>
      </c>
      <c r="AH193" s="1">
        <v>1</v>
      </c>
      <c r="AI193" s="1">
        <v>1</v>
      </c>
      <c r="AJ193" s="1" t="s">
        <v>196</v>
      </c>
      <c r="AK193" s="1"/>
      <c r="AL193" s="1"/>
      <c r="AM193" s="2">
        <v>44587.480185185188</v>
      </c>
      <c r="AN193" s="1" t="s">
        <v>197</v>
      </c>
      <c r="AO193" s="1">
        <f>IF(P193*E193&gt;0,P193/E193,0)</f>
        <v>1250</v>
      </c>
    </row>
    <row r="194" spans="1:41" hidden="1" x14ac:dyDescent="0.25">
      <c r="A194" s="1">
        <v>861</v>
      </c>
      <c r="B194" s="1" t="s">
        <v>66</v>
      </c>
      <c r="C194" s="1" t="s">
        <v>1</v>
      </c>
      <c r="D194" s="1">
        <v>75</v>
      </c>
      <c r="E194" s="1">
        <v>2</v>
      </c>
      <c r="F194" s="1" t="s">
        <v>9</v>
      </c>
      <c r="G194" s="1" t="s">
        <v>17</v>
      </c>
      <c r="H194" s="1">
        <v>2</v>
      </c>
      <c r="I194" s="1"/>
      <c r="J194" s="1"/>
      <c r="K194" s="1"/>
      <c r="L194" s="1" t="s">
        <v>27</v>
      </c>
      <c r="M194" s="1"/>
      <c r="N194" s="1"/>
      <c r="O194" s="1"/>
      <c r="P194" s="1">
        <v>2500</v>
      </c>
      <c r="Q194" s="1" t="s">
        <v>5</v>
      </c>
      <c r="R194" s="1"/>
      <c r="S194" s="1" t="s">
        <v>5</v>
      </c>
      <c r="T194" s="1" t="s">
        <v>6</v>
      </c>
      <c r="U194" s="1"/>
      <c r="V194" s="1" t="s">
        <v>5</v>
      </c>
      <c r="W194" s="1" t="s">
        <v>6</v>
      </c>
      <c r="X194" s="1"/>
      <c r="Y194" s="1" t="s">
        <v>6</v>
      </c>
      <c r="Z194" s="1"/>
      <c r="AA194" s="1"/>
      <c r="AB194" s="1" t="s">
        <v>20</v>
      </c>
      <c r="AC194" s="1" t="s">
        <v>29</v>
      </c>
      <c r="AD194" s="1">
        <v>2</v>
      </c>
      <c r="AE194" s="1"/>
      <c r="AF194" s="1">
        <v>0</v>
      </c>
      <c r="AG194" s="1">
        <v>1</v>
      </c>
      <c r="AH194" s="1">
        <v>1</v>
      </c>
      <c r="AI194" s="1">
        <v>1</v>
      </c>
      <c r="AJ194" s="1" t="s">
        <v>196</v>
      </c>
      <c r="AK194" s="1"/>
      <c r="AL194" s="1"/>
      <c r="AM194" s="2">
        <v>44587.481550925928</v>
      </c>
      <c r="AN194" s="1" t="s">
        <v>197</v>
      </c>
      <c r="AO194" s="1">
        <f>IF(P194*E194&gt;0,P194/E194,0)</f>
        <v>1250</v>
      </c>
    </row>
    <row r="195" spans="1:41" hidden="1" x14ac:dyDescent="0.25">
      <c r="A195" s="1">
        <v>862</v>
      </c>
      <c r="B195" s="1" t="s">
        <v>66</v>
      </c>
      <c r="C195" s="1" t="s">
        <v>1</v>
      </c>
      <c r="D195" s="1">
        <v>80</v>
      </c>
      <c r="E195" s="1">
        <v>1</v>
      </c>
      <c r="F195" s="1" t="s">
        <v>26</v>
      </c>
      <c r="G195" s="1" t="s">
        <v>17</v>
      </c>
      <c r="H195" s="1">
        <v>1</v>
      </c>
      <c r="I195" s="1"/>
      <c r="J195" s="1"/>
      <c r="K195" s="1"/>
      <c r="L195" s="1" t="s">
        <v>27</v>
      </c>
      <c r="M195" s="1"/>
      <c r="N195" s="1"/>
      <c r="O195" s="1"/>
      <c r="P195" s="1">
        <v>1000</v>
      </c>
      <c r="Q195" s="1" t="s">
        <v>5</v>
      </c>
      <c r="R195" s="1"/>
      <c r="S195" s="1" t="s">
        <v>6</v>
      </c>
      <c r="T195" s="1" t="s">
        <v>6</v>
      </c>
      <c r="U195" s="1"/>
      <c r="V195" s="1"/>
      <c r="W195" s="1" t="s">
        <v>6</v>
      </c>
      <c r="X195" s="1"/>
      <c r="Y195" s="1" t="s">
        <v>6</v>
      </c>
      <c r="Z195" s="1"/>
      <c r="AA195" s="1" t="s">
        <v>14</v>
      </c>
      <c r="AB195" s="1" t="s">
        <v>20</v>
      </c>
      <c r="AC195" s="1" t="s">
        <v>29</v>
      </c>
      <c r="AD195" s="1">
        <v>2</v>
      </c>
      <c r="AE195" s="1"/>
      <c r="AF195" s="1">
        <v>0</v>
      </c>
      <c r="AG195" s="1">
        <v>1</v>
      </c>
      <c r="AH195" s="1">
        <v>1</v>
      </c>
      <c r="AI195" s="1">
        <v>1</v>
      </c>
      <c r="AJ195" s="1" t="s">
        <v>196</v>
      </c>
      <c r="AK195" s="1"/>
      <c r="AL195" s="1"/>
      <c r="AM195" s="2">
        <v>44587.483275462961</v>
      </c>
      <c r="AN195" s="1" t="s">
        <v>197</v>
      </c>
      <c r="AO195" s="1">
        <f>IF(P195*E195&gt;0,P195/E195,0)</f>
        <v>1000</v>
      </c>
    </row>
    <row r="196" spans="1:41" hidden="1" x14ac:dyDescent="0.25">
      <c r="A196" s="1">
        <v>865</v>
      </c>
      <c r="B196" s="1" t="s">
        <v>66</v>
      </c>
      <c r="C196" s="1" t="s">
        <v>1</v>
      </c>
      <c r="D196" s="1">
        <v>85</v>
      </c>
      <c r="E196" s="1">
        <v>1</v>
      </c>
      <c r="F196" s="1" t="s">
        <v>56</v>
      </c>
      <c r="G196" s="1" t="s">
        <v>17</v>
      </c>
      <c r="H196" s="1">
        <v>1</v>
      </c>
      <c r="I196" s="1"/>
      <c r="J196" s="1"/>
      <c r="K196" s="1"/>
      <c r="L196" s="1" t="s">
        <v>27</v>
      </c>
      <c r="M196" s="1"/>
      <c r="N196" s="1"/>
      <c r="O196" s="1"/>
      <c r="P196" s="1">
        <v>1500</v>
      </c>
      <c r="Q196" s="1" t="s">
        <v>5</v>
      </c>
      <c r="R196" s="1"/>
      <c r="S196" s="1" t="s">
        <v>5</v>
      </c>
      <c r="T196" s="1" t="s">
        <v>6</v>
      </c>
      <c r="U196" s="1"/>
      <c r="V196" s="1" t="s">
        <v>5</v>
      </c>
      <c r="W196" s="1" t="s">
        <v>6</v>
      </c>
      <c r="X196" s="1"/>
      <c r="Y196" s="1" t="s">
        <v>6</v>
      </c>
      <c r="Z196" s="1"/>
      <c r="AA196" s="1" t="s">
        <v>14</v>
      </c>
      <c r="AB196" s="1" t="s">
        <v>20</v>
      </c>
      <c r="AC196" s="1" t="s">
        <v>29</v>
      </c>
      <c r="AD196" s="1">
        <v>2</v>
      </c>
      <c r="AE196" s="1"/>
      <c r="AF196" s="1">
        <v>0</v>
      </c>
      <c r="AG196" s="1">
        <v>2</v>
      </c>
      <c r="AH196" s="1">
        <v>2</v>
      </c>
      <c r="AI196" s="1">
        <v>2</v>
      </c>
      <c r="AJ196" s="1" t="s">
        <v>196</v>
      </c>
      <c r="AK196" s="1"/>
      <c r="AL196" s="1"/>
      <c r="AM196" s="2">
        <v>44587.486145833333</v>
      </c>
      <c r="AN196" s="1" t="s">
        <v>197</v>
      </c>
      <c r="AO196" s="1">
        <f>IF(P196*E196&gt;0,P196/E196,0)</f>
        <v>1500</v>
      </c>
    </row>
    <row r="197" spans="1:41" hidden="1" x14ac:dyDescent="0.25">
      <c r="A197" s="1">
        <v>866</v>
      </c>
      <c r="B197" s="1" t="s">
        <v>66</v>
      </c>
      <c r="C197" s="1" t="s">
        <v>30</v>
      </c>
      <c r="D197" s="1">
        <v>50</v>
      </c>
      <c r="E197" s="1">
        <v>1</v>
      </c>
      <c r="F197" s="1" t="s">
        <v>26</v>
      </c>
      <c r="G197" s="1" t="s">
        <v>3</v>
      </c>
      <c r="H197" s="1">
        <v>1</v>
      </c>
      <c r="I197" s="1" t="s">
        <v>4</v>
      </c>
      <c r="J197" s="1"/>
      <c r="K197" s="1"/>
      <c r="L197" s="1"/>
      <c r="M197" s="1"/>
      <c r="N197" s="1"/>
      <c r="O197" s="1"/>
      <c r="P197" s="1">
        <v>2500</v>
      </c>
      <c r="Q197" s="1" t="s">
        <v>5</v>
      </c>
      <c r="R197" s="1"/>
      <c r="S197" s="1" t="s">
        <v>5</v>
      </c>
      <c r="T197" s="1" t="s">
        <v>5</v>
      </c>
      <c r="U197" s="1" t="s">
        <v>29</v>
      </c>
      <c r="V197" s="1" t="s">
        <v>5</v>
      </c>
      <c r="W197" s="1" t="s">
        <v>6</v>
      </c>
      <c r="X197" s="1"/>
      <c r="Y197" s="1" t="s">
        <v>6</v>
      </c>
      <c r="Z197" s="1"/>
      <c r="AA197" s="1"/>
      <c r="AB197" s="1" t="s">
        <v>6</v>
      </c>
      <c r="AC197" s="1" t="s">
        <v>29</v>
      </c>
      <c r="AD197" s="1">
        <v>2</v>
      </c>
      <c r="AE197" s="1">
        <v>1</v>
      </c>
      <c r="AF197" s="1">
        <v>1</v>
      </c>
      <c r="AG197" s="1">
        <v>1</v>
      </c>
      <c r="AH197" s="1">
        <v>2</v>
      </c>
      <c r="AI197" s="1">
        <v>1</v>
      </c>
      <c r="AJ197" s="1" t="s">
        <v>196</v>
      </c>
      <c r="AK197" s="1"/>
      <c r="AL197" s="1"/>
      <c r="AM197" s="2">
        <v>44587.487604166665</v>
      </c>
      <c r="AN197" s="1" t="s">
        <v>197</v>
      </c>
      <c r="AO197" s="1">
        <f>IF(P197*E197&gt;0,P197/E197,0)</f>
        <v>2500</v>
      </c>
    </row>
    <row r="198" spans="1:41" hidden="1" x14ac:dyDescent="0.25">
      <c r="A198" s="1">
        <v>867</v>
      </c>
      <c r="B198" s="1" t="s">
        <v>66</v>
      </c>
      <c r="C198" s="1" t="s">
        <v>30</v>
      </c>
      <c r="D198" s="1">
        <v>70</v>
      </c>
      <c r="E198" s="1">
        <v>2</v>
      </c>
      <c r="F198" s="1" t="s">
        <v>9</v>
      </c>
      <c r="G198" s="1" t="s">
        <v>17</v>
      </c>
      <c r="H198" s="1">
        <v>2</v>
      </c>
      <c r="I198" s="1"/>
      <c r="J198" s="1"/>
      <c r="K198" s="1"/>
      <c r="L198" s="1" t="s">
        <v>27</v>
      </c>
      <c r="M198" s="1"/>
      <c r="N198" s="1"/>
      <c r="O198" s="1"/>
      <c r="P198" s="1">
        <v>2000</v>
      </c>
      <c r="Q198" s="1" t="s">
        <v>5</v>
      </c>
      <c r="R198" s="1"/>
      <c r="S198" s="1" t="s">
        <v>5</v>
      </c>
      <c r="T198" s="1" t="s">
        <v>6</v>
      </c>
      <c r="U198" s="1" t="s">
        <v>29</v>
      </c>
      <c r="V198" s="1"/>
      <c r="W198" s="1"/>
      <c r="X198" s="1"/>
      <c r="Y198" s="1"/>
      <c r="Z198" s="1"/>
      <c r="AA198" s="1"/>
      <c r="AB198" s="1" t="s">
        <v>6</v>
      </c>
      <c r="AC198" s="1" t="s">
        <v>29</v>
      </c>
      <c r="AD198" s="1">
        <v>2</v>
      </c>
      <c r="AE198" s="1">
        <v>2</v>
      </c>
      <c r="AF198" s="1">
        <v>0</v>
      </c>
      <c r="AG198" s="1">
        <v>2</v>
      </c>
      <c r="AH198" s="1">
        <v>2</v>
      </c>
      <c r="AI198" s="1">
        <v>2</v>
      </c>
      <c r="AJ198" s="1" t="s">
        <v>196</v>
      </c>
      <c r="AK198" s="1"/>
      <c r="AL198" s="1"/>
      <c r="AM198" s="2">
        <v>44587.488865740743</v>
      </c>
      <c r="AN198" s="1" t="s">
        <v>197</v>
      </c>
      <c r="AO198" s="1">
        <f>IF(P198*E198&gt;0,P198/E198,0)</f>
        <v>1000</v>
      </c>
    </row>
    <row r="199" spans="1:41" hidden="1" x14ac:dyDescent="0.25">
      <c r="A199" s="1">
        <v>868</v>
      </c>
      <c r="B199" s="1" t="s">
        <v>66</v>
      </c>
      <c r="C199" s="1" t="s">
        <v>30</v>
      </c>
      <c r="D199" s="1">
        <v>65</v>
      </c>
      <c r="E199" s="1">
        <v>2</v>
      </c>
      <c r="F199" s="1" t="s">
        <v>9</v>
      </c>
      <c r="G199" s="1" t="s">
        <v>17</v>
      </c>
      <c r="H199" s="1">
        <v>2</v>
      </c>
      <c r="I199" s="1"/>
      <c r="J199" s="1"/>
      <c r="K199" s="1"/>
      <c r="L199" s="1" t="s">
        <v>27</v>
      </c>
      <c r="M199" s="1"/>
      <c r="N199" s="1"/>
      <c r="O199" s="1"/>
      <c r="P199" s="1">
        <v>2000</v>
      </c>
      <c r="Q199" s="1" t="s">
        <v>5</v>
      </c>
      <c r="R199" s="1"/>
      <c r="S199" s="1" t="s">
        <v>5</v>
      </c>
      <c r="T199" s="1" t="s">
        <v>6</v>
      </c>
      <c r="U199" s="1"/>
      <c r="V199" s="1"/>
      <c r="W199" s="1"/>
      <c r="X199" s="1"/>
      <c r="Y199" s="1"/>
      <c r="Z199" s="1"/>
      <c r="AA199" s="1"/>
      <c r="AB199" s="1" t="s">
        <v>6</v>
      </c>
      <c r="AC199" s="1" t="s">
        <v>29</v>
      </c>
      <c r="AD199" s="1">
        <v>2</v>
      </c>
      <c r="AE199" s="1">
        <v>2</v>
      </c>
      <c r="AF199" s="1">
        <v>0</v>
      </c>
      <c r="AG199" s="1">
        <v>2</v>
      </c>
      <c r="AH199" s="1">
        <v>2</v>
      </c>
      <c r="AI199" s="1">
        <v>2</v>
      </c>
      <c r="AJ199" s="1" t="s">
        <v>196</v>
      </c>
      <c r="AK199" s="1"/>
      <c r="AL199" s="1"/>
      <c r="AM199" s="2">
        <v>44587.490405092591</v>
      </c>
      <c r="AN199" s="1" t="s">
        <v>197</v>
      </c>
      <c r="AO199" s="1">
        <f>IF(P199*E199&gt;0,P199/E199,0)</f>
        <v>1000</v>
      </c>
    </row>
    <row r="200" spans="1:41" hidden="1" x14ac:dyDescent="0.25">
      <c r="A200" s="1">
        <v>870</v>
      </c>
      <c r="B200" s="1" t="s">
        <v>66</v>
      </c>
      <c r="C200" s="1" t="s">
        <v>30</v>
      </c>
      <c r="D200" s="1">
        <v>85</v>
      </c>
      <c r="E200" s="1">
        <v>1</v>
      </c>
      <c r="F200" s="1" t="s">
        <v>2</v>
      </c>
      <c r="G200" s="1" t="s">
        <v>17</v>
      </c>
      <c r="H200" s="1">
        <v>1</v>
      </c>
      <c r="I200" s="1"/>
      <c r="J200" s="1"/>
      <c r="K200" s="1"/>
      <c r="L200" s="1" t="s">
        <v>27</v>
      </c>
      <c r="M200" s="1"/>
      <c r="N200" s="1"/>
      <c r="O200" s="1"/>
      <c r="P200" s="1">
        <v>1500</v>
      </c>
      <c r="Q200" s="1" t="s">
        <v>5</v>
      </c>
      <c r="R200" s="1"/>
      <c r="S200" s="1" t="s">
        <v>5</v>
      </c>
      <c r="T200" s="1" t="s">
        <v>6</v>
      </c>
      <c r="U200" s="1"/>
      <c r="V200" s="1"/>
      <c r="W200" s="1"/>
      <c r="X200" s="1"/>
      <c r="Y200" s="1"/>
      <c r="Z200" s="1"/>
      <c r="AA200" s="1"/>
      <c r="AB200" s="1" t="s">
        <v>6</v>
      </c>
      <c r="AC200" s="1" t="s">
        <v>29</v>
      </c>
      <c r="AD200" s="1">
        <v>2</v>
      </c>
      <c r="AE200" s="1">
        <v>2</v>
      </c>
      <c r="AF200" s="1">
        <v>0</v>
      </c>
      <c r="AG200" s="1">
        <v>2</v>
      </c>
      <c r="AH200" s="1">
        <v>2</v>
      </c>
      <c r="AI200" s="1">
        <v>2</v>
      </c>
      <c r="AJ200" s="1" t="s">
        <v>196</v>
      </c>
      <c r="AK200" s="1"/>
      <c r="AL200" s="1"/>
      <c r="AM200" s="2">
        <v>44587.492118055554</v>
      </c>
      <c r="AN200" s="1" t="s">
        <v>197</v>
      </c>
      <c r="AO200" s="1">
        <f>IF(P200*E200&gt;0,P200/E200,0)</f>
        <v>1500</v>
      </c>
    </row>
    <row r="201" spans="1:41" hidden="1" x14ac:dyDescent="0.25">
      <c r="A201" s="1">
        <v>872</v>
      </c>
      <c r="B201" s="1" t="s">
        <v>66</v>
      </c>
      <c r="C201" s="1" t="s">
        <v>1</v>
      </c>
      <c r="D201" s="1">
        <v>55</v>
      </c>
      <c r="E201" s="1">
        <v>2</v>
      </c>
      <c r="F201" s="1" t="s">
        <v>9</v>
      </c>
      <c r="G201" s="1" t="s">
        <v>17</v>
      </c>
      <c r="H201" s="1">
        <v>2</v>
      </c>
      <c r="I201" s="1" t="s">
        <v>4</v>
      </c>
      <c r="J201" s="1"/>
      <c r="K201" s="1"/>
      <c r="L201" s="1"/>
      <c r="M201" s="1"/>
      <c r="N201" s="1"/>
      <c r="O201" s="1"/>
      <c r="P201" s="1">
        <v>3500</v>
      </c>
      <c r="Q201" s="1" t="s">
        <v>5</v>
      </c>
      <c r="R201" s="1"/>
      <c r="S201" s="1" t="s">
        <v>5</v>
      </c>
      <c r="T201" s="1" t="s">
        <v>6</v>
      </c>
      <c r="U201" s="1"/>
      <c r="V201" s="1" t="s">
        <v>5</v>
      </c>
      <c r="W201" s="1" t="s">
        <v>6</v>
      </c>
      <c r="X201" s="1"/>
      <c r="Y201" s="1" t="s">
        <v>6</v>
      </c>
      <c r="Z201" s="1"/>
      <c r="AA201" s="1"/>
      <c r="AB201" s="1" t="s">
        <v>6</v>
      </c>
      <c r="AC201" s="1" t="s">
        <v>32</v>
      </c>
      <c r="AD201" s="1">
        <v>1</v>
      </c>
      <c r="AE201" s="1">
        <v>1</v>
      </c>
      <c r="AF201" s="1">
        <v>0</v>
      </c>
      <c r="AG201" s="1">
        <v>0</v>
      </c>
      <c r="AH201" s="1">
        <v>1</v>
      </c>
      <c r="AI201" s="1">
        <v>1</v>
      </c>
      <c r="AJ201" s="1" t="s">
        <v>196</v>
      </c>
      <c r="AK201" s="1"/>
      <c r="AL201" s="1"/>
      <c r="AM201" s="2">
        <v>44587.493483796294</v>
      </c>
      <c r="AN201" s="1" t="s">
        <v>197</v>
      </c>
      <c r="AO201" s="1">
        <f>IF(P201*E201&gt;0,P201/E201,0)</f>
        <v>1750</v>
      </c>
    </row>
    <row r="202" spans="1:41" hidden="1" x14ac:dyDescent="0.25">
      <c r="A202" s="1">
        <v>873</v>
      </c>
      <c r="B202" s="1" t="s">
        <v>66</v>
      </c>
      <c r="C202" s="1" t="s">
        <v>30</v>
      </c>
      <c r="D202" s="1">
        <v>55</v>
      </c>
      <c r="E202" s="1">
        <v>3</v>
      </c>
      <c r="F202" s="1" t="s">
        <v>16</v>
      </c>
      <c r="G202" s="1" t="s">
        <v>17</v>
      </c>
      <c r="H202" s="1">
        <v>1</v>
      </c>
      <c r="I202" s="1"/>
      <c r="J202" s="1"/>
      <c r="K202" s="1" t="s">
        <v>18</v>
      </c>
      <c r="L202" s="1"/>
      <c r="M202" s="1"/>
      <c r="N202" s="1"/>
      <c r="O202" s="1"/>
      <c r="P202" s="1">
        <v>2000</v>
      </c>
      <c r="Q202" s="1" t="s">
        <v>5</v>
      </c>
      <c r="R202" s="1"/>
      <c r="S202" s="1" t="s">
        <v>5</v>
      </c>
      <c r="T202" s="1" t="s">
        <v>6</v>
      </c>
      <c r="U202" s="1"/>
      <c r="V202" s="1" t="s">
        <v>5</v>
      </c>
      <c r="W202" s="1" t="s">
        <v>6</v>
      </c>
      <c r="X202" s="1"/>
      <c r="Y202" s="1"/>
      <c r="Z202" s="1"/>
      <c r="AA202" s="1" t="s">
        <v>14</v>
      </c>
      <c r="AB202" s="1" t="s">
        <v>20</v>
      </c>
      <c r="AC202" s="1" t="s">
        <v>29</v>
      </c>
      <c r="AD202" s="1">
        <v>2</v>
      </c>
      <c r="AE202" s="1"/>
      <c r="AF202" s="1">
        <v>0</v>
      </c>
      <c r="AG202" s="1">
        <v>2</v>
      </c>
      <c r="AH202" s="1">
        <v>1</v>
      </c>
      <c r="AI202" s="1">
        <v>1</v>
      </c>
      <c r="AJ202" s="1" t="s">
        <v>196</v>
      </c>
      <c r="AK202" s="1"/>
      <c r="AL202" s="1"/>
      <c r="AM202" s="2">
        <v>44587.494930555556</v>
      </c>
      <c r="AN202" s="1" t="s">
        <v>197</v>
      </c>
      <c r="AO202" s="1">
        <f>IF(P202*E202&gt;0,P202/E202,0)</f>
        <v>666.66666666666663</v>
      </c>
    </row>
    <row r="203" spans="1:41" hidden="1" x14ac:dyDescent="0.25">
      <c r="A203" s="1">
        <v>874</v>
      </c>
      <c r="B203" s="1" t="s">
        <v>66</v>
      </c>
      <c r="C203" s="1" t="s">
        <v>30</v>
      </c>
      <c r="D203" s="1">
        <v>50</v>
      </c>
      <c r="E203" s="1">
        <v>2</v>
      </c>
      <c r="F203" s="1" t="s">
        <v>9</v>
      </c>
      <c r="G203" s="1" t="s">
        <v>17</v>
      </c>
      <c r="H203" s="1">
        <v>2</v>
      </c>
      <c r="I203" s="1" t="s">
        <v>4</v>
      </c>
      <c r="J203" s="1"/>
      <c r="K203" s="1"/>
      <c r="L203" s="1"/>
      <c r="M203" s="1"/>
      <c r="N203" s="1"/>
      <c r="O203" s="1"/>
      <c r="P203" s="1">
        <v>3500</v>
      </c>
      <c r="Q203" s="1" t="s">
        <v>5</v>
      </c>
      <c r="R203" s="1"/>
      <c r="S203" s="1" t="s">
        <v>5</v>
      </c>
      <c r="T203" s="1" t="s">
        <v>6</v>
      </c>
      <c r="U203" s="1"/>
      <c r="V203" s="1" t="s">
        <v>5</v>
      </c>
      <c r="W203" s="1" t="s">
        <v>6</v>
      </c>
      <c r="X203" s="1"/>
      <c r="Y203" s="1" t="s">
        <v>6</v>
      </c>
      <c r="Z203" s="1"/>
      <c r="AA203" s="1"/>
      <c r="AB203" s="1" t="s">
        <v>6</v>
      </c>
      <c r="AC203" s="1" t="s">
        <v>32</v>
      </c>
      <c r="AD203" s="1">
        <v>3</v>
      </c>
      <c r="AE203" s="1"/>
      <c r="AF203" s="1">
        <v>1</v>
      </c>
      <c r="AG203" s="1">
        <v>1</v>
      </c>
      <c r="AH203" s="1">
        <v>2</v>
      </c>
      <c r="AI203" s="1">
        <v>2</v>
      </c>
      <c r="AJ203" s="1" t="s">
        <v>196</v>
      </c>
      <c r="AK203" s="1"/>
      <c r="AL203" s="1"/>
      <c r="AM203" s="2">
        <v>44587.496331018519</v>
      </c>
      <c r="AN203" s="1" t="s">
        <v>197</v>
      </c>
      <c r="AO203" s="1">
        <f>IF(P203*E203&gt;0,P203/E203,0)</f>
        <v>1750</v>
      </c>
    </row>
    <row r="204" spans="1:41" hidden="1" x14ac:dyDescent="0.25">
      <c r="A204" s="1">
        <v>875</v>
      </c>
      <c r="B204" s="1" t="s">
        <v>66</v>
      </c>
      <c r="C204" s="1" t="s">
        <v>30</v>
      </c>
      <c r="D204" s="1">
        <v>70</v>
      </c>
      <c r="E204" s="1">
        <v>2</v>
      </c>
      <c r="F204" s="1" t="s">
        <v>9</v>
      </c>
      <c r="G204" s="1" t="s">
        <v>17</v>
      </c>
      <c r="H204" s="1">
        <v>2</v>
      </c>
      <c r="I204" s="1"/>
      <c r="J204" s="1"/>
      <c r="K204" s="1"/>
      <c r="L204" s="1" t="s">
        <v>27</v>
      </c>
      <c r="M204" s="1"/>
      <c r="N204" s="1"/>
      <c r="O204" s="1"/>
      <c r="P204" s="1">
        <v>1500</v>
      </c>
      <c r="Q204" s="1" t="s">
        <v>5</v>
      </c>
      <c r="R204" s="1" t="s">
        <v>58</v>
      </c>
      <c r="S204" s="1" t="s">
        <v>6</v>
      </c>
      <c r="T204" s="1" t="s">
        <v>6</v>
      </c>
      <c r="U204" s="1" t="s">
        <v>29</v>
      </c>
      <c r="V204" s="1" t="s">
        <v>6</v>
      </c>
      <c r="W204" s="1" t="s">
        <v>6</v>
      </c>
      <c r="X204" s="1"/>
      <c r="Y204" s="1"/>
      <c r="Z204" s="1"/>
      <c r="AA204" s="1" t="s">
        <v>14</v>
      </c>
      <c r="AB204" s="1" t="s">
        <v>6</v>
      </c>
      <c r="AC204" s="1" t="s">
        <v>32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1</v>
      </c>
      <c r="AJ204" s="1" t="s">
        <v>196</v>
      </c>
      <c r="AK204" s="1"/>
      <c r="AL204" s="1"/>
      <c r="AM204" s="2">
        <v>44587.497835648152</v>
      </c>
      <c r="AN204" s="1" t="s">
        <v>197</v>
      </c>
      <c r="AO204" s="1">
        <f>IF(P204*E204&gt;0,P204/E204,0)</f>
        <v>750</v>
      </c>
    </row>
    <row r="205" spans="1:41" hidden="1" x14ac:dyDescent="0.25">
      <c r="A205" s="1">
        <v>877</v>
      </c>
      <c r="B205" s="1" t="s">
        <v>66</v>
      </c>
      <c r="C205" s="1" t="s">
        <v>30</v>
      </c>
      <c r="D205" s="1">
        <v>75</v>
      </c>
      <c r="E205" s="1">
        <v>2</v>
      </c>
      <c r="F205" s="1"/>
      <c r="G205" s="1" t="s">
        <v>17</v>
      </c>
      <c r="H205" s="1">
        <v>2</v>
      </c>
      <c r="I205" s="1"/>
      <c r="J205" s="1"/>
      <c r="K205" s="1"/>
      <c r="L205" s="1" t="s">
        <v>27</v>
      </c>
      <c r="M205" s="1"/>
      <c r="N205" s="1"/>
      <c r="O205" s="1"/>
      <c r="P205" s="1">
        <v>1500</v>
      </c>
      <c r="Q205" s="1" t="s">
        <v>5</v>
      </c>
      <c r="R205" s="1" t="s">
        <v>24</v>
      </c>
      <c r="S205" s="1" t="s">
        <v>6</v>
      </c>
      <c r="T205" s="1"/>
      <c r="U205" s="1" t="s">
        <v>29</v>
      </c>
      <c r="V205" s="1" t="s">
        <v>6</v>
      </c>
      <c r="W205" s="1" t="s">
        <v>6</v>
      </c>
      <c r="X205" s="1"/>
      <c r="Y205" s="1" t="s">
        <v>6</v>
      </c>
      <c r="Z205" s="1"/>
      <c r="AA205" s="1" t="s">
        <v>25</v>
      </c>
      <c r="AB205" s="1" t="s">
        <v>6</v>
      </c>
      <c r="AC205" s="1" t="s">
        <v>32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1</v>
      </c>
      <c r="AJ205" s="1" t="s">
        <v>196</v>
      </c>
      <c r="AK205" s="1"/>
      <c r="AL205" s="1"/>
      <c r="AM205" s="2">
        <v>44587.4996875</v>
      </c>
      <c r="AN205" s="1" t="s">
        <v>197</v>
      </c>
      <c r="AO205" s="1">
        <f>IF(P205*E205&gt;0,P205/E205,0)</f>
        <v>750</v>
      </c>
    </row>
    <row r="206" spans="1:41" x14ac:dyDescent="0.25">
      <c r="A206" s="1">
        <v>879</v>
      </c>
      <c r="B206" s="1" t="s">
        <v>66</v>
      </c>
      <c r="C206" s="1" t="s">
        <v>30</v>
      </c>
      <c r="D206" s="1">
        <v>55</v>
      </c>
      <c r="E206" s="1">
        <v>4</v>
      </c>
      <c r="F206" s="1" t="s">
        <v>16</v>
      </c>
      <c r="G206" s="1" t="s">
        <v>3</v>
      </c>
      <c r="H206" s="1">
        <v>1</v>
      </c>
      <c r="I206" s="1"/>
      <c r="J206" s="1" t="s">
        <v>10</v>
      </c>
      <c r="K206" s="1" t="s">
        <v>18</v>
      </c>
      <c r="L206" s="1" t="s">
        <v>27</v>
      </c>
      <c r="M206" s="1"/>
      <c r="N206" s="1"/>
      <c r="O206" s="1"/>
      <c r="P206" s="1">
        <v>1500</v>
      </c>
      <c r="Q206" s="1" t="s">
        <v>6</v>
      </c>
      <c r="R206" s="1" t="s">
        <v>11</v>
      </c>
      <c r="S206" s="1" t="s">
        <v>6</v>
      </c>
      <c r="T206" s="1"/>
      <c r="U206" s="1"/>
      <c r="V206" s="1"/>
      <c r="W206" s="1" t="s">
        <v>6</v>
      </c>
      <c r="X206" s="1"/>
      <c r="Y206" s="1" t="s">
        <v>5</v>
      </c>
      <c r="Z206" s="1" t="s">
        <v>39</v>
      </c>
      <c r="AA206" s="1" t="s">
        <v>25</v>
      </c>
      <c r="AB206" s="1" t="s">
        <v>24</v>
      </c>
      <c r="AC206" s="1" t="s">
        <v>32</v>
      </c>
      <c r="AD206" s="1">
        <v>2</v>
      </c>
      <c r="AE206" s="1"/>
      <c r="AF206" s="1">
        <v>0</v>
      </c>
      <c r="AG206" s="1"/>
      <c r="AH206" s="1">
        <v>3</v>
      </c>
      <c r="AI206" s="1">
        <v>1</v>
      </c>
      <c r="AJ206" s="1" t="s">
        <v>196</v>
      </c>
      <c r="AK206" s="1"/>
      <c r="AL206" s="1"/>
      <c r="AM206" s="2">
        <v>44587.501747685186</v>
      </c>
      <c r="AN206" s="1" t="s">
        <v>197</v>
      </c>
      <c r="AO206" s="1">
        <f>IF(P206*E206&gt;0,P206/E206,0)</f>
        <v>375</v>
      </c>
    </row>
    <row r="207" spans="1:41" hidden="1" x14ac:dyDescent="0.25">
      <c r="A207" s="1">
        <v>880</v>
      </c>
      <c r="B207" s="1" t="s">
        <v>66</v>
      </c>
      <c r="C207" s="1" t="s">
        <v>1</v>
      </c>
      <c r="D207" s="1">
        <v>65</v>
      </c>
      <c r="E207" s="1"/>
      <c r="F207" s="1" t="s">
        <v>26</v>
      </c>
      <c r="G207" s="1" t="s">
        <v>3</v>
      </c>
      <c r="H207" s="1">
        <v>1</v>
      </c>
      <c r="I207" s="1"/>
      <c r="J207" s="1"/>
      <c r="K207" s="1"/>
      <c r="L207" s="1"/>
      <c r="M207" s="1"/>
      <c r="N207" s="1"/>
      <c r="O207" s="1"/>
      <c r="P207" s="1">
        <v>1500</v>
      </c>
      <c r="Q207" s="1" t="s">
        <v>5</v>
      </c>
      <c r="R207" s="1"/>
      <c r="S207" s="1" t="s">
        <v>5</v>
      </c>
      <c r="T207" s="1" t="s">
        <v>6</v>
      </c>
      <c r="U207" s="1"/>
      <c r="V207" s="1" t="s">
        <v>5</v>
      </c>
      <c r="W207" s="1" t="s">
        <v>6</v>
      </c>
      <c r="X207" s="1"/>
      <c r="Y207" s="1" t="s">
        <v>6</v>
      </c>
      <c r="Z207" s="1"/>
      <c r="AA207" s="1"/>
      <c r="AB207" s="1" t="s">
        <v>6</v>
      </c>
      <c r="AC207" s="1"/>
      <c r="AD207" s="1">
        <v>2</v>
      </c>
      <c r="AE207" s="1"/>
      <c r="AF207" s="1">
        <v>0</v>
      </c>
      <c r="AG207" s="1">
        <v>1</v>
      </c>
      <c r="AH207" s="1">
        <v>2</v>
      </c>
      <c r="AI207" s="1">
        <v>1</v>
      </c>
      <c r="AJ207" s="1" t="s">
        <v>196</v>
      </c>
      <c r="AK207" s="1"/>
      <c r="AL207" s="1"/>
      <c r="AM207" s="2">
        <v>44587.503101851849</v>
      </c>
      <c r="AN207" s="1" t="s">
        <v>197</v>
      </c>
      <c r="AO207" s="1">
        <f>IF(P207*E207&gt;0,P207/E207,0)</f>
        <v>0</v>
      </c>
    </row>
    <row r="208" spans="1:41" hidden="1" x14ac:dyDescent="0.25">
      <c r="A208" s="1">
        <v>882</v>
      </c>
      <c r="B208" s="1" t="s">
        <v>66</v>
      </c>
      <c r="C208" s="1" t="s">
        <v>30</v>
      </c>
      <c r="D208" s="1">
        <v>75</v>
      </c>
      <c r="E208" s="1">
        <v>2</v>
      </c>
      <c r="F208" s="1" t="s">
        <v>9</v>
      </c>
      <c r="G208" s="1" t="s">
        <v>17</v>
      </c>
      <c r="H208" s="1">
        <v>2</v>
      </c>
      <c r="I208" s="1"/>
      <c r="J208" s="1"/>
      <c r="K208" s="1"/>
      <c r="L208" s="1" t="s">
        <v>27</v>
      </c>
      <c r="M208" s="1"/>
      <c r="N208" s="1"/>
      <c r="O208" s="1"/>
      <c r="P208" s="1">
        <v>2000</v>
      </c>
      <c r="Q208" s="1" t="s">
        <v>5</v>
      </c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 t="s">
        <v>196</v>
      </c>
      <c r="AK208" s="1"/>
      <c r="AL208" s="1"/>
      <c r="AM208" s="2">
        <v>44587.504120370373</v>
      </c>
      <c r="AN208" s="1" t="s">
        <v>197</v>
      </c>
      <c r="AO208" s="1">
        <f>IF(P208*E208&gt;0,P208/E208,0)</f>
        <v>1000</v>
      </c>
    </row>
    <row r="209" spans="1:41" hidden="1" x14ac:dyDescent="0.25">
      <c r="A209" s="1">
        <v>883</v>
      </c>
      <c r="B209" s="1" t="s">
        <v>66</v>
      </c>
      <c r="C209" s="1" t="s">
        <v>1</v>
      </c>
      <c r="D209" s="1">
        <v>75</v>
      </c>
      <c r="E209" s="1">
        <v>2</v>
      </c>
      <c r="F209" s="1" t="s">
        <v>9</v>
      </c>
      <c r="G209" s="1" t="s">
        <v>17</v>
      </c>
      <c r="H209" s="1">
        <v>2</v>
      </c>
      <c r="I209" s="1"/>
      <c r="J209" s="1"/>
      <c r="K209" s="1"/>
      <c r="L209" s="1" t="s">
        <v>27</v>
      </c>
      <c r="M209" s="1"/>
      <c r="N209" s="1"/>
      <c r="O209" s="1"/>
      <c r="P209" s="1">
        <v>500</v>
      </c>
      <c r="Q209" s="1" t="s">
        <v>6</v>
      </c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 t="s">
        <v>196</v>
      </c>
      <c r="AK209" s="1"/>
      <c r="AL209" s="1"/>
      <c r="AM209" s="2">
        <v>44587.505162037036</v>
      </c>
      <c r="AN209" s="1" t="s">
        <v>197</v>
      </c>
      <c r="AO209" s="1">
        <f>IF(P209*E209&gt;0,P209/E209,0)</f>
        <v>250</v>
      </c>
    </row>
    <row r="210" spans="1:41" hidden="1" x14ac:dyDescent="0.25">
      <c r="A210" s="1">
        <v>885</v>
      </c>
      <c r="B210" s="1" t="s">
        <v>66</v>
      </c>
      <c r="C210" s="1" t="s">
        <v>1</v>
      </c>
      <c r="D210" s="1">
        <v>70</v>
      </c>
      <c r="E210" s="1">
        <v>2</v>
      </c>
      <c r="F210" s="1" t="s">
        <v>9</v>
      </c>
      <c r="G210" s="1" t="s">
        <v>17</v>
      </c>
      <c r="H210" s="1">
        <v>2</v>
      </c>
      <c r="I210" s="1"/>
      <c r="J210" s="1"/>
      <c r="K210" s="1"/>
      <c r="L210" s="1" t="s">
        <v>27</v>
      </c>
      <c r="M210" s="1"/>
      <c r="N210" s="1"/>
      <c r="O210" s="1"/>
      <c r="P210" s="1">
        <v>3500</v>
      </c>
      <c r="Q210" s="1" t="s">
        <v>5</v>
      </c>
      <c r="R210" s="1"/>
      <c r="S210" s="1" t="s">
        <v>5</v>
      </c>
      <c r="T210" s="1" t="s">
        <v>6</v>
      </c>
      <c r="U210" s="1"/>
      <c r="V210" s="1" t="s">
        <v>5</v>
      </c>
      <c r="W210" s="1" t="s">
        <v>6</v>
      </c>
      <c r="X210" s="1"/>
      <c r="Y210" s="1" t="s">
        <v>6</v>
      </c>
      <c r="Z210" s="1"/>
      <c r="AA210" s="1"/>
      <c r="AB210" s="1" t="s">
        <v>6</v>
      </c>
      <c r="AC210" s="1" t="s">
        <v>29</v>
      </c>
      <c r="AD210" s="1">
        <v>2</v>
      </c>
      <c r="AE210" s="1"/>
      <c r="AF210" s="1">
        <v>0</v>
      </c>
      <c r="AG210" s="1">
        <v>0</v>
      </c>
      <c r="AH210" s="1">
        <v>2</v>
      </c>
      <c r="AI210" s="1">
        <v>2</v>
      </c>
      <c r="AJ210" s="1" t="s">
        <v>196</v>
      </c>
      <c r="AK210" s="1"/>
      <c r="AL210" s="1"/>
      <c r="AM210" s="2">
        <v>44587.50644675926</v>
      </c>
      <c r="AN210" s="1" t="s">
        <v>197</v>
      </c>
      <c r="AO210" s="1">
        <f>IF(P210*E210&gt;0,P210/E210,0)</f>
        <v>1750</v>
      </c>
    </row>
    <row r="211" spans="1:41" hidden="1" x14ac:dyDescent="0.25">
      <c r="A211" s="1">
        <v>887</v>
      </c>
      <c r="B211" s="1" t="s">
        <v>66</v>
      </c>
      <c r="C211" s="1" t="s">
        <v>30</v>
      </c>
      <c r="D211" s="1">
        <v>70</v>
      </c>
      <c r="E211" s="1">
        <v>2</v>
      </c>
      <c r="F211" s="1" t="s">
        <v>9</v>
      </c>
      <c r="G211" s="1" t="s">
        <v>17</v>
      </c>
      <c r="H211" s="1">
        <v>2</v>
      </c>
      <c r="I211" s="1" t="s">
        <v>4</v>
      </c>
      <c r="J211" s="1"/>
      <c r="K211" s="1"/>
      <c r="L211" s="1" t="s">
        <v>27</v>
      </c>
      <c r="M211" s="1"/>
      <c r="N211" s="1"/>
      <c r="O211" s="1"/>
      <c r="P211" s="1">
        <v>3500</v>
      </c>
      <c r="Q211" s="1" t="s">
        <v>5</v>
      </c>
      <c r="R211" s="1"/>
      <c r="S211" s="1" t="s">
        <v>5</v>
      </c>
      <c r="T211" s="1" t="s">
        <v>6</v>
      </c>
      <c r="U211" s="1"/>
      <c r="V211" s="1" t="s">
        <v>5</v>
      </c>
      <c r="W211" s="1" t="s">
        <v>6</v>
      </c>
      <c r="X211" s="1"/>
      <c r="Y211" s="1" t="s">
        <v>6</v>
      </c>
      <c r="Z211" s="1"/>
      <c r="AA211" s="1"/>
      <c r="AB211" s="1" t="s">
        <v>6</v>
      </c>
      <c r="AC211" s="1" t="s">
        <v>29</v>
      </c>
      <c r="AD211" s="1">
        <v>2</v>
      </c>
      <c r="AE211" s="1"/>
      <c r="AF211" s="1">
        <v>0</v>
      </c>
      <c r="AG211" s="1">
        <v>0</v>
      </c>
      <c r="AH211" s="1">
        <v>2</v>
      </c>
      <c r="AI211" s="1">
        <v>2</v>
      </c>
      <c r="AJ211" s="1" t="s">
        <v>196</v>
      </c>
      <c r="AK211" s="1"/>
      <c r="AL211" s="1"/>
      <c r="AM211" s="2">
        <v>44587.507696759261</v>
      </c>
      <c r="AN211" s="1" t="s">
        <v>197</v>
      </c>
      <c r="AO211" s="1">
        <f>IF(P211*E211&gt;0,P211/E211,0)</f>
        <v>1750</v>
      </c>
    </row>
    <row r="212" spans="1:41" hidden="1" x14ac:dyDescent="0.25">
      <c r="A212" s="1">
        <v>889</v>
      </c>
      <c r="B212" s="1" t="s">
        <v>66</v>
      </c>
      <c r="C212" s="1" t="s">
        <v>30</v>
      </c>
      <c r="D212" s="1">
        <v>55</v>
      </c>
      <c r="E212" s="1">
        <v>1</v>
      </c>
      <c r="F212" s="1" t="s">
        <v>26</v>
      </c>
      <c r="G212" s="1" t="s">
        <v>17</v>
      </c>
      <c r="H212" s="1">
        <v>1</v>
      </c>
      <c r="I212" s="1" t="s">
        <v>4</v>
      </c>
      <c r="J212" s="1"/>
      <c r="K212" s="1"/>
      <c r="L212" s="1"/>
      <c r="M212" s="1"/>
      <c r="N212" s="1"/>
      <c r="O212" s="1"/>
      <c r="P212" s="1">
        <v>2000</v>
      </c>
      <c r="Q212" s="1" t="s">
        <v>5</v>
      </c>
      <c r="R212" s="1"/>
      <c r="S212" s="1" t="s">
        <v>5</v>
      </c>
      <c r="T212" s="1" t="s">
        <v>6</v>
      </c>
      <c r="U212" s="1"/>
      <c r="V212" s="1" t="s">
        <v>5</v>
      </c>
      <c r="W212" s="1" t="s">
        <v>6</v>
      </c>
      <c r="X212" s="1"/>
      <c r="Y212" s="1" t="s">
        <v>6</v>
      </c>
      <c r="Z212" s="1"/>
      <c r="AA212" s="1"/>
      <c r="AB212" s="1" t="s">
        <v>6</v>
      </c>
      <c r="AC212" s="1" t="s">
        <v>29</v>
      </c>
      <c r="AD212" s="1">
        <v>1</v>
      </c>
      <c r="AE212" s="1">
        <v>1</v>
      </c>
      <c r="AF212" s="1">
        <v>0</v>
      </c>
      <c r="AG212" s="1">
        <v>0</v>
      </c>
      <c r="AH212" s="1">
        <v>2</v>
      </c>
      <c r="AI212" s="1">
        <v>2</v>
      </c>
      <c r="AJ212" s="1" t="s">
        <v>196</v>
      </c>
      <c r="AK212" s="1"/>
      <c r="AL212" s="1"/>
      <c r="AM212" s="2">
        <v>44587.508981481478</v>
      </c>
      <c r="AN212" s="1" t="s">
        <v>197</v>
      </c>
      <c r="AO212" s="1">
        <f>IF(P212*E212&gt;0,P212/E212,0)</f>
        <v>2000</v>
      </c>
    </row>
    <row r="213" spans="1:41" hidden="1" x14ac:dyDescent="0.25">
      <c r="A213" s="1">
        <v>891</v>
      </c>
      <c r="B213" s="1" t="s">
        <v>66</v>
      </c>
      <c r="C213" s="1" t="s">
        <v>1</v>
      </c>
      <c r="D213" s="1">
        <v>85</v>
      </c>
      <c r="E213" s="1">
        <v>3</v>
      </c>
      <c r="F213" s="1" t="s">
        <v>2</v>
      </c>
      <c r="G213" s="1" t="s">
        <v>17</v>
      </c>
      <c r="H213" s="1">
        <v>3</v>
      </c>
      <c r="I213" s="1" t="s">
        <v>4</v>
      </c>
      <c r="J213" s="1"/>
      <c r="K213" s="1"/>
      <c r="L213" s="1" t="s">
        <v>27</v>
      </c>
      <c r="M213" s="1"/>
      <c r="N213" s="1"/>
      <c r="O213" s="1"/>
      <c r="P213" s="1">
        <v>3500</v>
      </c>
      <c r="Q213" s="1" t="s">
        <v>5</v>
      </c>
      <c r="R213" s="1"/>
      <c r="S213" s="1" t="s">
        <v>5</v>
      </c>
      <c r="T213" s="1" t="s">
        <v>6</v>
      </c>
      <c r="U213" s="1"/>
      <c r="V213" s="1" t="s">
        <v>5</v>
      </c>
      <c r="W213" s="1" t="s">
        <v>6</v>
      </c>
      <c r="X213" s="1"/>
      <c r="Y213" s="1" t="s">
        <v>6</v>
      </c>
      <c r="Z213" s="1"/>
      <c r="AA213" s="1"/>
      <c r="AB213" s="1" t="s">
        <v>20</v>
      </c>
      <c r="AC213" s="1" t="s">
        <v>29</v>
      </c>
      <c r="AD213" s="1">
        <v>0</v>
      </c>
      <c r="AE213" s="1">
        <v>1</v>
      </c>
      <c r="AF213" s="1">
        <v>1</v>
      </c>
      <c r="AG213" s="1"/>
      <c r="AH213" s="1">
        <v>1</v>
      </c>
      <c r="AI213" s="1">
        <v>1</v>
      </c>
      <c r="AJ213" s="1" t="s">
        <v>196</v>
      </c>
      <c r="AK213" s="1"/>
      <c r="AL213" s="1"/>
      <c r="AM213" s="2">
        <v>44587.510370370372</v>
      </c>
      <c r="AN213" s="1" t="s">
        <v>197</v>
      </c>
      <c r="AO213" s="1">
        <f>IF(P213*E213&gt;0,P213/E213,0)</f>
        <v>1166.6666666666667</v>
      </c>
    </row>
    <row r="214" spans="1:41" hidden="1" x14ac:dyDescent="0.25">
      <c r="A214" s="1">
        <v>893</v>
      </c>
      <c r="B214" s="1" t="s">
        <v>66</v>
      </c>
      <c r="C214" s="1" t="s">
        <v>1</v>
      </c>
      <c r="D214" s="1">
        <v>65</v>
      </c>
      <c r="E214" s="1">
        <v>1</v>
      </c>
      <c r="F214" s="1" t="s">
        <v>26</v>
      </c>
      <c r="G214" s="1" t="s">
        <v>17</v>
      </c>
      <c r="H214" s="1">
        <v>1</v>
      </c>
      <c r="I214" s="1"/>
      <c r="J214" s="1"/>
      <c r="K214" s="1"/>
      <c r="L214" s="1" t="s">
        <v>27</v>
      </c>
      <c r="M214" s="1"/>
      <c r="N214" s="1"/>
      <c r="O214" s="1"/>
      <c r="P214" s="1">
        <v>1000</v>
      </c>
      <c r="Q214" s="1" t="s">
        <v>6</v>
      </c>
      <c r="R214" s="1" t="s">
        <v>11</v>
      </c>
      <c r="S214" s="1" t="s">
        <v>6</v>
      </c>
      <c r="T214" s="1"/>
      <c r="U214" s="1"/>
      <c r="V214" s="1" t="s">
        <v>6</v>
      </c>
      <c r="W214" s="1" t="s">
        <v>6</v>
      </c>
      <c r="X214" s="1"/>
      <c r="Y214" s="1" t="s">
        <v>6</v>
      </c>
      <c r="Z214" s="1"/>
      <c r="AA214" s="1" t="s">
        <v>14</v>
      </c>
      <c r="AB214" s="1" t="s">
        <v>24</v>
      </c>
      <c r="AC214" s="1" t="s">
        <v>32</v>
      </c>
      <c r="AD214" s="1">
        <v>1</v>
      </c>
      <c r="AE214" s="1">
        <v>1</v>
      </c>
      <c r="AF214" s="1">
        <v>1</v>
      </c>
      <c r="AG214" s="1">
        <v>1</v>
      </c>
      <c r="AH214" s="1">
        <v>1</v>
      </c>
      <c r="AI214" s="1">
        <v>1</v>
      </c>
      <c r="AJ214" s="1" t="s">
        <v>196</v>
      </c>
      <c r="AK214" s="1"/>
      <c r="AL214" s="1"/>
      <c r="AM214" s="2">
        <v>44587.511643518519</v>
      </c>
      <c r="AN214" s="1" t="s">
        <v>197</v>
      </c>
      <c r="AO214" s="1">
        <f>IF(P214*E214&gt;0,P214/E214,0)</f>
        <v>1000</v>
      </c>
    </row>
    <row r="215" spans="1:41" hidden="1" x14ac:dyDescent="0.25">
      <c r="A215" s="1">
        <v>896</v>
      </c>
      <c r="B215" s="1" t="s">
        <v>66</v>
      </c>
      <c r="C215" s="1" t="s">
        <v>1</v>
      </c>
      <c r="D215" s="1">
        <v>80</v>
      </c>
      <c r="E215" s="1">
        <v>1</v>
      </c>
      <c r="F215" s="1" t="s">
        <v>26</v>
      </c>
      <c r="G215" s="1" t="s">
        <v>3</v>
      </c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 t="s">
        <v>6</v>
      </c>
      <c r="T215" s="1"/>
      <c r="U215" s="1"/>
      <c r="V215" s="1" t="s">
        <v>6</v>
      </c>
      <c r="W215" s="1"/>
      <c r="X215" s="1"/>
      <c r="Y215" s="1" t="s">
        <v>6</v>
      </c>
      <c r="Z215" s="1"/>
      <c r="AA215" s="1"/>
      <c r="AB215" s="1" t="s">
        <v>6</v>
      </c>
      <c r="AC215" s="1" t="s">
        <v>29</v>
      </c>
      <c r="AD215" s="1"/>
      <c r="AE215" s="1"/>
      <c r="AF215" s="1"/>
      <c r="AG215" s="1"/>
      <c r="AH215" s="1">
        <v>1</v>
      </c>
      <c r="AI215" s="1">
        <v>1</v>
      </c>
      <c r="AJ215" s="1" t="s">
        <v>196</v>
      </c>
      <c r="AK215" s="1"/>
      <c r="AL215" s="1"/>
      <c r="AM215" s="2">
        <v>44587.514479166668</v>
      </c>
      <c r="AN215" s="1" t="s">
        <v>197</v>
      </c>
      <c r="AO215" s="1">
        <f>IF(P215*E215&gt;0,P215/E215,0)</f>
        <v>0</v>
      </c>
    </row>
    <row r="216" spans="1:41" hidden="1" x14ac:dyDescent="0.25">
      <c r="A216" s="1">
        <v>898</v>
      </c>
      <c r="B216" s="1" t="s">
        <v>66</v>
      </c>
      <c r="C216" s="1" t="s">
        <v>30</v>
      </c>
      <c r="D216" s="1">
        <v>65</v>
      </c>
      <c r="E216" s="1">
        <v>3</v>
      </c>
      <c r="F216" s="1" t="s">
        <v>9</v>
      </c>
      <c r="G216" s="1" t="s">
        <v>17</v>
      </c>
      <c r="H216" s="1">
        <v>3</v>
      </c>
      <c r="I216" s="1" t="s">
        <v>4</v>
      </c>
      <c r="J216" s="1"/>
      <c r="K216" s="1"/>
      <c r="L216" s="1" t="s">
        <v>27</v>
      </c>
      <c r="M216" s="1"/>
      <c r="N216" s="1" t="s">
        <v>51</v>
      </c>
      <c r="O216" s="1"/>
      <c r="P216" s="1">
        <v>3500</v>
      </c>
      <c r="Q216" s="1" t="s">
        <v>5</v>
      </c>
      <c r="R216" s="1"/>
      <c r="S216" s="1" t="s">
        <v>5</v>
      </c>
      <c r="T216" s="1" t="s">
        <v>6</v>
      </c>
      <c r="U216" s="1"/>
      <c r="V216" s="1" t="s">
        <v>5</v>
      </c>
      <c r="W216" s="1" t="s">
        <v>6</v>
      </c>
      <c r="X216" s="1"/>
      <c r="Y216" s="1" t="s">
        <v>6</v>
      </c>
      <c r="Z216" s="1"/>
      <c r="AA216" s="1"/>
      <c r="AB216" s="1" t="s">
        <v>20</v>
      </c>
      <c r="AC216" s="1" t="s">
        <v>29</v>
      </c>
      <c r="AD216" s="1">
        <v>0</v>
      </c>
      <c r="AE216" s="1"/>
      <c r="AF216" s="1">
        <v>0</v>
      </c>
      <c r="AG216" s="1">
        <v>0</v>
      </c>
      <c r="AH216" s="1">
        <v>1</v>
      </c>
      <c r="AI216" s="1">
        <v>1</v>
      </c>
      <c r="AJ216" s="1" t="s">
        <v>196</v>
      </c>
      <c r="AK216" s="1"/>
      <c r="AL216" s="1"/>
      <c r="AM216" s="2">
        <v>44587.515763888892</v>
      </c>
      <c r="AN216" s="1" t="s">
        <v>197</v>
      </c>
      <c r="AO216" s="1">
        <f>IF(P216*E216&gt;0,P216/E216,0)</f>
        <v>1166.6666666666667</v>
      </c>
    </row>
    <row r="217" spans="1:41" hidden="1" x14ac:dyDescent="0.25">
      <c r="A217" s="1">
        <v>902</v>
      </c>
      <c r="B217" s="1" t="s">
        <v>66</v>
      </c>
      <c r="C217" s="1" t="s">
        <v>1</v>
      </c>
      <c r="D217" s="1">
        <v>55</v>
      </c>
      <c r="E217" s="1">
        <v>3</v>
      </c>
      <c r="F217" s="1" t="s">
        <v>9</v>
      </c>
      <c r="G217" s="1" t="s">
        <v>17</v>
      </c>
      <c r="H217" s="1">
        <v>3</v>
      </c>
      <c r="I217" s="1" t="s">
        <v>4</v>
      </c>
      <c r="J217" s="1"/>
      <c r="K217" s="1"/>
      <c r="L217" s="1" t="s">
        <v>27</v>
      </c>
      <c r="M217" s="1"/>
      <c r="N217" s="1" t="s">
        <v>51</v>
      </c>
      <c r="O217" s="1"/>
      <c r="P217" s="1">
        <v>3500</v>
      </c>
      <c r="Q217" s="1" t="s">
        <v>5</v>
      </c>
      <c r="R217" s="1"/>
      <c r="S217" s="1" t="s">
        <v>5</v>
      </c>
      <c r="T217" s="1" t="s">
        <v>6</v>
      </c>
      <c r="U217" s="1"/>
      <c r="V217" s="1" t="s">
        <v>5</v>
      </c>
      <c r="W217" s="1" t="s">
        <v>6</v>
      </c>
      <c r="X217" s="1"/>
      <c r="Y217" s="1" t="s">
        <v>6</v>
      </c>
      <c r="Z217" s="1"/>
      <c r="AA217" s="1"/>
      <c r="AB217" s="1" t="s">
        <v>20</v>
      </c>
      <c r="AC217" s="1" t="s">
        <v>29</v>
      </c>
      <c r="AD217" s="1"/>
      <c r="AE217" s="1">
        <v>0</v>
      </c>
      <c r="AF217" s="1">
        <v>1</v>
      </c>
      <c r="AG217" s="1">
        <v>1</v>
      </c>
      <c r="AH217" s="1">
        <v>1</v>
      </c>
      <c r="AI217" s="1">
        <v>1</v>
      </c>
      <c r="AJ217" s="1" t="s">
        <v>196</v>
      </c>
      <c r="AK217" s="1"/>
      <c r="AL217" s="1"/>
      <c r="AM217" s="2">
        <v>44587.542083333334</v>
      </c>
      <c r="AN217" s="1" t="s">
        <v>197</v>
      </c>
      <c r="AO217" s="1">
        <f>IF(P217*E217&gt;0,P217/E217,0)</f>
        <v>1166.6666666666667</v>
      </c>
    </row>
    <row r="218" spans="1:41" hidden="1" x14ac:dyDescent="0.25">
      <c r="A218" s="1">
        <v>903</v>
      </c>
      <c r="B218" s="1" t="s">
        <v>66</v>
      </c>
      <c r="C218" s="1"/>
      <c r="D218" s="1">
        <v>55</v>
      </c>
      <c r="E218" s="1">
        <v>3</v>
      </c>
      <c r="F218" s="1" t="s">
        <v>16</v>
      </c>
      <c r="G218" s="1" t="s">
        <v>17</v>
      </c>
      <c r="H218" s="1">
        <v>1</v>
      </c>
      <c r="I218" s="1"/>
      <c r="J218" s="1" t="s">
        <v>10</v>
      </c>
      <c r="K218" s="1"/>
      <c r="L218" s="1"/>
      <c r="M218" s="1"/>
      <c r="N218" s="1"/>
      <c r="O218" s="1"/>
      <c r="P218" s="1">
        <v>1500</v>
      </c>
      <c r="Q218" s="1" t="s">
        <v>6</v>
      </c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 t="s">
        <v>196</v>
      </c>
      <c r="AK218" s="1"/>
      <c r="AL218" s="1"/>
      <c r="AM218" s="2">
        <v>44587.543067129627</v>
      </c>
      <c r="AN218" s="1" t="s">
        <v>197</v>
      </c>
      <c r="AO218" s="1">
        <f>IF(P218*E218&gt;0,P218/E218,0)</f>
        <v>500</v>
      </c>
    </row>
    <row r="219" spans="1:41" hidden="1" x14ac:dyDescent="0.25">
      <c r="A219" s="1">
        <v>904</v>
      </c>
      <c r="B219" s="1" t="s">
        <v>66</v>
      </c>
      <c r="C219" s="1" t="s">
        <v>30</v>
      </c>
      <c r="D219" s="1">
        <v>60</v>
      </c>
      <c r="E219" s="1">
        <v>2</v>
      </c>
      <c r="F219" s="1" t="s">
        <v>56</v>
      </c>
      <c r="G219" s="1" t="s">
        <v>3</v>
      </c>
      <c r="H219" s="1">
        <v>2</v>
      </c>
      <c r="I219" s="1"/>
      <c r="J219" s="1" t="s">
        <v>10</v>
      </c>
      <c r="K219" s="1"/>
      <c r="L219" s="1" t="s">
        <v>27</v>
      </c>
      <c r="M219" s="1"/>
      <c r="N219" s="1"/>
      <c r="O219" s="1"/>
      <c r="P219" s="1">
        <v>1000</v>
      </c>
      <c r="Q219" s="1" t="s">
        <v>5</v>
      </c>
      <c r="R219" s="1"/>
      <c r="S219" s="1" t="s">
        <v>6</v>
      </c>
      <c r="T219" s="1" t="s">
        <v>6</v>
      </c>
      <c r="U219" s="1" t="s">
        <v>23</v>
      </c>
      <c r="V219" s="1"/>
      <c r="W219" s="1" t="s">
        <v>6</v>
      </c>
      <c r="X219" s="1" t="s">
        <v>12</v>
      </c>
      <c r="Y219" s="1"/>
      <c r="Z219" s="1" t="s">
        <v>13</v>
      </c>
      <c r="AA219" s="1" t="s">
        <v>14</v>
      </c>
      <c r="AB219" s="1" t="s">
        <v>6</v>
      </c>
      <c r="AC219" s="1" t="s">
        <v>29</v>
      </c>
      <c r="AD219" s="1">
        <v>1</v>
      </c>
      <c r="AE219" s="1">
        <v>0</v>
      </c>
      <c r="AF219" s="1">
        <v>0</v>
      </c>
      <c r="AG219" s="1">
        <v>1</v>
      </c>
      <c r="AH219" s="1">
        <v>1</v>
      </c>
      <c r="AI219" s="1">
        <v>0</v>
      </c>
      <c r="AJ219" s="1" t="s">
        <v>196</v>
      </c>
      <c r="AK219" s="1"/>
      <c r="AL219" s="1"/>
      <c r="AM219" s="2">
        <v>44587.544571759259</v>
      </c>
      <c r="AN219" s="1" t="s">
        <v>197</v>
      </c>
      <c r="AO219" s="1">
        <f>IF(P219*E219&gt;0,P219/E219,0)</f>
        <v>500</v>
      </c>
    </row>
    <row r="220" spans="1:41" hidden="1" x14ac:dyDescent="0.25">
      <c r="A220" s="1">
        <v>905</v>
      </c>
      <c r="B220" s="1" t="s">
        <v>66</v>
      </c>
      <c r="C220" s="1" t="s">
        <v>1</v>
      </c>
      <c r="D220" s="1">
        <v>85</v>
      </c>
      <c r="E220" s="1">
        <v>2</v>
      </c>
      <c r="F220" s="1" t="s">
        <v>2</v>
      </c>
      <c r="G220" s="1" t="s">
        <v>3</v>
      </c>
      <c r="H220" s="1">
        <v>2</v>
      </c>
      <c r="I220" s="1"/>
      <c r="J220" s="1" t="s">
        <v>10</v>
      </c>
      <c r="K220" s="1"/>
      <c r="L220" s="1" t="s">
        <v>27</v>
      </c>
      <c r="M220" s="1"/>
      <c r="N220" s="1"/>
      <c r="O220" s="1"/>
      <c r="P220" s="1">
        <v>1000</v>
      </c>
      <c r="Q220" s="1" t="s">
        <v>5</v>
      </c>
      <c r="R220" s="1"/>
      <c r="S220" s="1" t="s">
        <v>6</v>
      </c>
      <c r="T220" s="1" t="s">
        <v>6</v>
      </c>
      <c r="U220" s="1"/>
      <c r="V220" s="1" t="s">
        <v>5</v>
      </c>
      <c r="W220" s="1" t="s">
        <v>6</v>
      </c>
      <c r="X220" s="1"/>
      <c r="Y220" s="1" t="s">
        <v>6</v>
      </c>
      <c r="Z220" s="1"/>
      <c r="AA220" s="1" t="s">
        <v>14</v>
      </c>
      <c r="AB220" s="1" t="s">
        <v>6</v>
      </c>
      <c r="AC220" s="1" t="s">
        <v>29</v>
      </c>
      <c r="AD220" s="1">
        <v>1</v>
      </c>
      <c r="AE220" s="1">
        <v>0</v>
      </c>
      <c r="AF220" s="1">
        <v>0</v>
      </c>
      <c r="AG220" s="1">
        <v>1</v>
      </c>
      <c r="AH220" s="1">
        <v>0</v>
      </c>
      <c r="AI220" s="1">
        <v>0</v>
      </c>
      <c r="AJ220" s="1" t="s">
        <v>196</v>
      </c>
      <c r="AK220" s="1"/>
      <c r="AL220" s="1"/>
      <c r="AM220" s="2">
        <v>44587.546261574076</v>
      </c>
      <c r="AN220" s="1" t="s">
        <v>197</v>
      </c>
      <c r="AO220" s="1">
        <f>IF(P220*E220&gt;0,P220/E220,0)</f>
        <v>500</v>
      </c>
    </row>
    <row r="221" spans="1:41" hidden="1" x14ac:dyDescent="0.25">
      <c r="A221" s="1">
        <v>906</v>
      </c>
      <c r="B221" s="1" t="s">
        <v>66</v>
      </c>
      <c r="C221" s="1" t="s">
        <v>1</v>
      </c>
      <c r="D221" s="1">
        <v>80</v>
      </c>
      <c r="E221" s="1">
        <v>1</v>
      </c>
      <c r="F221" s="1" t="s">
        <v>26</v>
      </c>
      <c r="G221" s="1" t="s">
        <v>17</v>
      </c>
      <c r="H221" s="1">
        <v>1</v>
      </c>
      <c r="I221" s="1"/>
      <c r="J221" s="1"/>
      <c r="K221" s="1"/>
      <c r="L221" s="1" t="s">
        <v>27</v>
      </c>
      <c r="M221" s="1"/>
      <c r="N221" s="1"/>
      <c r="O221" s="1"/>
      <c r="P221" s="1">
        <v>1500</v>
      </c>
      <c r="Q221" s="1" t="s">
        <v>5</v>
      </c>
      <c r="R221" s="1"/>
      <c r="S221" s="1" t="s">
        <v>5</v>
      </c>
      <c r="T221" s="1"/>
      <c r="U221" s="1"/>
      <c r="V221" s="1" t="s">
        <v>5</v>
      </c>
      <c r="W221" s="1" t="s">
        <v>6</v>
      </c>
      <c r="X221" s="1"/>
      <c r="Y221" s="1" t="s">
        <v>6</v>
      </c>
      <c r="Z221" s="1"/>
      <c r="AA221" s="1"/>
      <c r="AB221" s="1" t="s">
        <v>6</v>
      </c>
      <c r="AC221" s="1" t="s">
        <v>29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 t="s">
        <v>196</v>
      </c>
      <c r="AK221" s="1"/>
      <c r="AL221" s="1"/>
      <c r="AM221" s="2">
        <v>44587.547465277778</v>
      </c>
      <c r="AN221" s="1" t="s">
        <v>197</v>
      </c>
      <c r="AO221" s="1">
        <f>IF(P221*E221&gt;0,P221/E221,0)</f>
        <v>1500</v>
      </c>
    </row>
    <row r="222" spans="1:41" x14ac:dyDescent="0.25">
      <c r="A222" s="1">
        <v>907</v>
      </c>
      <c r="B222" s="1" t="s">
        <v>66</v>
      </c>
      <c r="C222" s="1" t="s">
        <v>30</v>
      </c>
      <c r="D222" s="1">
        <v>75</v>
      </c>
      <c r="E222" s="1">
        <v>1</v>
      </c>
      <c r="F222" s="1" t="s">
        <v>26</v>
      </c>
      <c r="G222" s="1" t="s">
        <v>17</v>
      </c>
      <c r="H222" s="1"/>
      <c r="I222" s="1"/>
      <c r="J222" s="1"/>
      <c r="K222" s="1"/>
      <c r="L222" s="1" t="s">
        <v>27</v>
      </c>
      <c r="M222" s="1"/>
      <c r="N222" s="1"/>
      <c r="O222" s="1"/>
      <c r="P222" s="1">
        <v>1000</v>
      </c>
      <c r="Q222" s="1" t="s">
        <v>6</v>
      </c>
      <c r="R222" s="1" t="s">
        <v>58</v>
      </c>
      <c r="S222" s="1" t="s">
        <v>6</v>
      </c>
      <c r="T222" s="1" t="s">
        <v>6</v>
      </c>
      <c r="U222" s="1"/>
      <c r="V222" s="1" t="s">
        <v>5</v>
      </c>
      <c r="W222" s="1" t="s">
        <v>6</v>
      </c>
      <c r="X222" s="1"/>
      <c r="Y222" s="1" t="s">
        <v>5</v>
      </c>
      <c r="Z222" s="1" t="s">
        <v>13</v>
      </c>
      <c r="AA222" s="1" t="s">
        <v>25</v>
      </c>
      <c r="AB222" s="1" t="s">
        <v>20</v>
      </c>
      <c r="AC222" s="1" t="s">
        <v>29</v>
      </c>
      <c r="AD222" s="1">
        <v>0</v>
      </c>
      <c r="AE222" s="1">
        <v>0</v>
      </c>
      <c r="AF222" s="1">
        <v>0</v>
      </c>
      <c r="AG222" s="1"/>
      <c r="AH222" s="1">
        <v>1</v>
      </c>
      <c r="AI222" s="1">
        <v>1</v>
      </c>
      <c r="AJ222" s="1" t="s">
        <v>196</v>
      </c>
      <c r="AK222" s="1"/>
      <c r="AL222" s="1"/>
      <c r="AM222" s="2">
        <v>44587.549699074072</v>
      </c>
      <c r="AN222" s="1" t="s">
        <v>197</v>
      </c>
      <c r="AO222" s="1">
        <f>IF(P222*E222&gt;0,P222/E222,0)</f>
        <v>1000</v>
      </c>
    </row>
    <row r="223" spans="1:41" hidden="1" x14ac:dyDescent="0.25">
      <c r="A223" s="1">
        <v>908</v>
      </c>
      <c r="B223" s="1" t="s">
        <v>66</v>
      </c>
      <c r="C223" s="1" t="s">
        <v>1</v>
      </c>
      <c r="D223" s="1">
        <v>75</v>
      </c>
      <c r="E223" s="1">
        <v>1</v>
      </c>
      <c r="F223" s="1" t="s">
        <v>26</v>
      </c>
      <c r="G223" s="1" t="s">
        <v>17</v>
      </c>
      <c r="H223" s="1">
        <v>1</v>
      </c>
      <c r="I223" s="1"/>
      <c r="J223" s="1"/>
      <c r="K223" s="1"/>
      <c r="L223" s="1"/>
      <c r="M223" s="1"/>
      <c r="N223" s="1"/>
      <c r="O223" s="1"/>
      <c r="P223" s="1">
        <v>1000</v>
      </c>
      <c r="Q223" s="1" t="s">
        <v>5</v>
      </c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>
        <v>1</v>
      </c>
      <c r="AE223" s="1"/>
      <c r="AF223" s="1">
        <v>0</v>
      </c>
      <c r="AG223" s="1"/>
      <c r="AH223" s="1">
        <v>2</v>
      </c>
      <c r="AI223" s="1">
        <v>1</v>
      </c>
      <c r="AJ223" s="1" t="s">
        <v>196</v>
      </c>
      <c r="AK223" s="1"/>
      <c r="AL223" s="1"/>
      <c r="AM223" s="2">
        <v>44587.550671296296</v>
      </c>
      <c r="AN223" s="1" t="s">
        <v>197</v>
      </c>
      <c r="AO223" s="1">
        <f>IF(P223*E223&gt;0,P223/E223,0)</f>
        <v>1000</v>
      </c>
    </row>
    <row r="224" spans="1:41" hidden="1" x14ac:dyDescent="0.25">
      <c r="A224" s="1">
        <v>909</v>
      </c>
      <c r="B224" s="1" t="s">
        <v>66</v>
      </c>
      <c r="C224" s="1" t="s">
        <v>30</v>
      </c>
      <c r="D224" s="1">
        <v>50</v>
      </c>
      <c r="E224" s="1">
        <v>4</v>
      </c>
      <c r="F224" s="1" t="s">
        <v>16</v>
      </c>
      <c r="G224" s="1" t="s">
        <v>3</v>
      </c>
      <c r="H224" s="1"/>
      <c r="I224" s="1"/>
      <c r="J224" s="1" t="s">
        <v>10</v>
      </c>
      <c r="K224" s="1"/>
      <c r="L224" s="1"/>
      <c r="M224" s="1"/>
      <c r="N224" s="1"/>
      <c r="O224" s="1"/>
      <c r="P224" s="1"/>
      <c r="Q224" s="1" t="s">
        <v>6</v>
      </c>
      <c r="R224" s="1" t="s">
        <v>28</v>
      </c>
      <c r="S224" s="1" t="s">
        <v>6</v>
      </c>
      <c r="T224" s="1" t="s">
        <v>6</v>
      </c>
      <c r="U224" s="1" t="s">
        <v>10</v>
      </c>
      <c r="V224" s="1" t="s">
        <v>6</v>
      </c>
      <c r="W224" s="1" t="s">
        <v>5</v>
      </c>
      <c r="X224" s="1" t="s">
        <v>9</v>
      </c>
      <c r="Y224" s="1" t="s">
        <v>6</v>
      </c>
      <c r="Z224" s="1" t="s">
        <v>24</v>
      </c>
      <c r="AA224" s="1" t="s">
        <v>25</v>
      </c>
      <c r="AB224" s="1" t="s">
        <v>6</v>
      </c>
      <c r="AC224" s="1" t="s">
        <v>21</v>
      </c>
      <c r="AD224" s="1">
        <v>1</v>
      </c>
      <c r="AE224" s="1"/>
      <c r="AF224" s="1">
        <v>1</v>
      </c>
      <c r="AG224" s="1">
        <v>3</v>
      </c>
      <c r="AH224" s="1">
        <v>3</v>
      </c>
      <c r="AI224" s="1">
        <v>3</v>
      </c>
      <c r="AJ224" s="1" t="s">
        <v>196</v>
      </c>
      <c r="AK224" s="1"/>
      <c r="AL224" s="1"/>
      <c r="AM224" s="2">
        <v>44587.55263888889</v>
      </c>
      <c r="AN224" s="1" t="s">
        <v>197</v>
      </c>
      <c r="AO224" s="1">
        <f>IF(P224*E224&gt;0,P224/E224,0)</f>
        <v>0</v>
      </c>
    </row>
    <row r="225" spans="1:41" hidden="1" x14ac:dyDescent="0.25">
      <c r="A225" s="1">
        <v>910</v>
      </c>
      <c r="B225" s="1" t="s">
        <v>66</v>
      </c>
      <c r="C225" s="1" t="s">
        <v>1</v>
      </c>
      <c r="D225" s="1">
        <v>80</v>
      </c>
      <c r="E225" s="1">
        <v>2</v>
      </c>
      <c r="F225" s="1" t="s">
        <v>9</v>
      </c>
      <c r="G225" s="1" t="s">
        <v>3</v>
      </c>
      <c r="H225" s="1"/>
      <c r="I225" s="1"/>
      <c r="J225" s="1"/>
      <c r="K225" s="1"/>
      <c r="L225" s="1" t="s">
        <v>27</v>
      </c>
      <c r="M225" s="1"/>
      <c r="N225" s="1"/>
      <c r="O225" s="1"/>
      <c r="P225" s="1">
        <v>2000</v>
      </c>
      <c r="Q225" s="1" t="s">
        <v>5</v>
      </c>
      <c r="R225" s="1"/>
      <c r="S225" s="1" t="s">
        <v>5</v>
      </c>
      <c r="T225" s="1" t="s">
        <v>6</v>
      </c>
      <c r="U225" s="1"/>
      <c r="V225" s="1" t="s">
        <v>5</v>
      </c>
      <c r="W225" s="1" t="s">
        <v>6</v>
      </c>
      <c r="X225" s="1"/>
      <c r="Y225" s="1" t="s">
        <v>6</v>
      </c>
      <c r="Z225" s="1"/>
      <c r="AA225" s="1"/>
      <c r="AB225" s="1" t="s">
        <v>20</v>
      </c>
      <c r="AC225" s="1" t="s">
        <v>32</v>
      </c>
      <c r="AD225" s="1">
        <v>2</v>
      </c>
      <c r="AE225" s="1"/>
      <c r="AF225" s="1">
        <v>0</v>
      </c>
      <c r="AG225" s="1">
        <v>0</v>
      </c>
      <c r="AH225" s="1">
        <v>1</v>
      </c>
      <c r="AI225" s="1">
        <v>1</v>
      </c>
      <c r="AJ225" s="1" t="s">
        <v>196</v>
      </c>
      <c r="AK225" s="1"/>
      <c r="AL225" s="1"/>
      <c r="AM225" s="2">
        <v>44587.554236111115</v>
      </c>
      <c r="AN225" s="1" t="s">
        <v>197</v>
      </c>
      <c r="AO225" s="1">
        <f>IF(P225*E225&gt;0,P225/E225,0)</f>
        <v>1000</v>
      </c>
    </row>
    <row r="226" spans="1:41" hidden="1" x14ac:dyDescent="0.25">
      <c r="A226" s="1">
        <v>911</v>
      </c>
      <c r="B226" s="1" t="s">
        <v>66</v>
      </c>
      <c r="C226" s="1" t="s">
        <v>30</v>
      </c>
      <c r="D226" s="1">
        <v>75</v>
      </c>
      <c r="E226" s="1">
        <v>2</v>
      </c>
      <c r="F226" s="1" t="s">
        <v>9</v>
      </c>
      <c r="G226" s="1" t="s">
        <v>3</v>
      </c>
      <c r="H226" s="1">
        <v>2</v>
      </c>
      <c r="I226" s="1"/>
      <c r="J226" s="1"/>
      <c r="K226" s="1"/>
      <c r="L226" s="1" t="s">
        <v>27</v>
      </c>
      <c r="M226" s="1"/>
      <c r="N226" s="1"/>
      <c r="O226" s="1"/>
      <c r="P226" s="1"/>
      <c r="Q226" s="1" t="s">
        <v>5</v>
      </c>
      <c r="R226" s="1"/>
      <c r="S226" s="1" t="s">
        <v>5</v>
      </c>
      <c r="T226" s="1" t="s">
        <v>6</v>
      </c>
      <c r="U226" s="1"/>
      <c r="V226" s="1" t="s">
        <v>5</v>
      </c>
      <c r="W226" s="1" t="s">
        <v>6</v>
      </c>
      <c r="X226" s="1"/>
      <c r="Y226" s="1" t="s">
        <v>6</v>
      </c>
      <c r="Z226" s="1"/>
      <c r="AA226" s="1"/>
      <c r="AB226" s="1" t="s">
        <v>20</v>
      </c>
      <c r="AC226" s="1" t="s">
        <v>32</v>
      </c>
      <c r="AD226" s="1">
        <v>2</v>
      </c>
      <c r="AE226" s="1"/>
      <c r="AF226" s="1">
        <v>0</v>
      </c>
      <c r="AG226" s="1">
        <v>0</v>
      </c>
      <c r="AH226" s="1">
        <v>1</v>
      </c>
      <c r="AI226" s="1">
        <v>1</v>
      </c>
      <c r="AJ226" s="1" t="s">
        <v>196</v>
      </c>
      <c r="AK226" s="1"/>
      <c r="AL226" s="1"/>
      <c r="AM226" s="2">
        <v>44587.555590277778</v>
      </c>
      <c r="AN226" s="1" t="s">
        <v>197</v>
      </c>
      <c r="AO226" s="1">
        <f>IF(P226*E226&gt;0,P226/E226,0)</f>
        <v>0</v>
      </c>
    </row>
    <row r="227" spans="1:41" hidden="1" x14ac:dyDescent="0.25">
      <c r="A227" s="1">
        <v>912</v>
      </c>
      <c r="B227" s="1" t="s">
        <v>66</v>
      </c>
      <c r="C227" s="1" t="s">
        <v>30</v>
      </c>
      <c r="D227" s="1">
        <v>80</v>
      </c>
      <c r="E227" s="1">
        <v>2</v>
      </c>
      <c r="F227" s="1" t="s">
        <v>9</v>
      </c>
      <c r="G227" s="1" t="s">
        <v>17</v>
      </c>
      <c r="H227" s="1">
        <v>2</v>
      </c>
      <c r="I227" s="1"/>
      <c r="J227" s="1"/>
      <c r="K227" s="1"/>
      <c r="L227" s="1" t="s">
        <v>27</v>
      </c>
      <c r="M227" s="1"/>
      <c r="N227" s="1"/>
      <c r="O227" s="1"/>
      <c r="P227" s="1">
        <v>2000</v>
      </c>
      <c r="Q227" s="1" t="s">
        <v>5</v>
      </c>
      <c r="R227" s="1"/>
      <c r="S227" s="1" t="s">
        <v>5</v>
      </c>
      <c r="T227" s="1" t="s">
        <v>6</v>
      </c>
      <c r="U227" s="1"/>
      <c r="V227" s="1" t="s">
        <v>5</v>
      </c>
      <c r="W227" s="1" t="s">
        <v>6</v>
      </c>
      <c r="X227" s="1"/>
      <c r="Y227" s="1" t="s">
        <v>6</v>
      </c>
      <c r="Z227" s="1"/>
      <c r="AA227" s="1"/>
      <c r="AB227" s="1" t="s">
        <v>24</v>
      </c>
      <c r="AC227" s="1" t="s">
        <v>32</v>
      </c>
      <c r="AD227" s="1">
        <v>3</v>
      </c>
      <c r="AE227" s="1">
        <v>2</v>
      </c>
      <c r="AF227" s="1">
        <v>2</v>
      </c>
      <c r="AG227" s="1">
        <v>3</v>
      </c>
      <c r="AH227" s="1">
        <v>3</v>
      </c>
      <c r="AI227" s="1">
        <v>3</v>
      </c>
      <c r="AJ227" s="1" t="s">
        <v>196</v>
      </c>
      <c r="AK227" s="1"/>
      <c r="AL227" s="1"/>
      <c r="AM227" s="2">
        <v>44587.557118055556</v>
      </c>
      <c r="AN227" s="1" t="s">
        <v>197</v>
      </c>
      <c r="AO227" s="1">
        <f>IF(P227*E227&gt;0,P227/E227,0)</f>
        <v>1000</v>
      </c>
    </row>
  </sheetData>
  <autoFilter ref="A1:AO227" xr:uid="{00000000-0001-0000-0100-000000000000}">
    <filterColumn colId="24">
      <filters>
        <filter val="SI"/>
      </filters>
    </filterColumn>
  </autoFilter>
  <sortState xmlns:xlrd2="http://schemas.microsoft.com/office/spreadsheetml/2017/richdata2" ref="A2:AO227">
    <sortCondition ref="B2:B227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827A8-F231-4AC5-965F-DF5A7B4B8616}">
  <dimension ref="E1:L61"/>
  <sheetViews>
    <sheetView topLeftCell="A36" workbookViewId="0">
      <selection activeCell="E43" sqref="E43"/>
    </sheetView>
  </sheetViews>
  <sheetFormatPr defaultRowHeight="15" x14ac:dyDescent="0.25"/>
  <cols>
    <col min="11" max="11" width="18.28515625" bestFit="1" customWidth="1"/>
    <col min="12" max="12" width="40.7109375" bestFit="1" customWidth="1"/>
  </cols>
  <sheetData>
    <row r="1" spans="5:12" x14ac:dyDescent="0.25">
      <c r="K1" s="6" t="s">
        <v>195</v>
      </c>
      <c r="L1" t="s">
        <v>237</v>
      </c>
    </row>
    <row r="2" spans="5:12" x14ac:dyDescent="0.25">
      <c r="K2" s="4">
        <v>50</v>
      </c>
      <c r="L2" s="5">
        <v>30</v>
      </c>
    </row>
    <row r="3" spans="5:12" x14ac:dyDescent="0.25">
      <c r="K3" s="4">
        <v>55</v>
      </c>
      <c r="L3" s="5">
        <v>24</v>
      </c>
    </row>
    <row r="4" spans="5:12" x14ac:dyDescent="0.25">
      <c r="K4" s="4">
        <v>60</v>
      </c>
      <c r="L4" s="5">
        <v>24</v>
      </c>
    </row>
    <row r="5" spans="5:12" x14ac:dyDescent="0.25">
      <c r="K5" s="4">
        <v>65</v>
      </c>
      <c r="L5" s="5">
        <v>36</v>
      </c>
    </row>
    <row r="6" spans="5:12" x14ac:dyDescent="0.25">
      <c r="K6" s="4">
        <v>70</v>
      </c>
      <c r="L6" s="5">
        <v>35</v>
      </c>
    </row>
    <row r="7" spans="5:12" x14ac:dyDescent="0.25">
      <c r="K7" s="4">
        <v>75</v>
      </c>
      <c r="L7" s="5">
        <v>30</v>
      </c>
    </row>
    <row r="8" spans="5:12" ht="18.75" x14ac:dyDescent="0.3">
      <c r="E8" s="27"/>
      <c r="K8" s="4">
        <v>80</v>
      </c>
      <c r="L8" s="5">
        <v>25</v>
      </c>
    </row>
    <row r="9" spans="5:12" x14ac:dyDescent="0.25">
      <c r="K9" s="4">
        <v>85</v>
      </c>
      <c r="L9" s="5">
        <v>19</v>
      </c>
    </row>
    <row r="10" spans="5:12" x14ac:dyDescent="0.25">
      <c r="K10" s="4" t="s">
        <v>142</v>
      </c>
      <c r="L10" s="5">
        <v>3</v>
      </c>
    </row>
    <row r="11" spans="5:12" x14ac:dyDescent="0.25">
      <c r="K11" s="4" t="s">
        <v>127</v>
      </c>
      <c r="L11" s="5">
        <v>226</v>
      </c>
    </row>
    <row r="13" spans="5:12" x14ac:dyDescent="0.25">
      <c r="K13" t="s">
        <v>195</v>
      </c>
      <c r="L13" t="s">
        <v>264</v>
      </c>
    </row>
    <row r="14" spans="5:12" x14ac:dyDescent="0.25">
      <c r="K14" t="s">
        <v>265</v>
      </c>
      <c r="L14">
        <f>L2</f>
        <v>30</v>
      </c>
    </row>
    <row r="15" spans="5:12" x14ac:dyDescent="0.25">
      <c r="K15" t="s">
        <v>266</v>
      </c>
      <c r="L15">
        <f>L3</f>
        <v>24</v>
      </c>
    </row>
    <row r="16" spans="5:12" x14ac:dyDescent="0.25">
      <c r="K16" t="s">
        <v>267</v>
      </c>
      <c r="L16">
        <f t="shared" ref="L16:L22" si="0">L4</f>
        <v>24</v>
      </c>
    </row>
    <row r="17" spans="11:12" x14ac:dyDescent="0.25">
      <c r="K17" t="s">
        <v>268</v>
      </c>
      <c r="L17">
        <f t="shared" si="0"/>
        <v>36</v>
      </c>
    </row>
    <row r="18" spans="11:12" x14ac:dyDescent="0.25">
      <c r="K18" t="s">
        <v>269</v>
      </c>
      <c r="L18">
        <f t="shared" si="0"/>
        <v>35</v>
      </c>
    </row>
    <row r="19" spans="11:12" x14ac:dyDescent="0.25">
      <c r="K19" t="s">
        <v>270</v>
      </c>
      <c r="L19">
        <f t="shared" si="0"/>
        <v>30</v>
      </c>
    </row>
    <row r="20" spans="11:12" x14ac:dyDescent="0.25">
      <c r="K20" t="s">
        <v>271</v>
      </c>
      <c r="L20">
        <f t="shared" si="0"/>
        <v>25</v>
      </c>
    </row>
    <row r="21" spans="11:12" x14ac:dyDescent="0.25">
      <c r="K21" t="s">
        <v>272</v>
      </c>
      <c r="L21">
        <f t="shared" si="0"/>
        <v>19</v>
      </c>
    </row>
    <row r="22" spans="11:12" x14ac:dyDescent="0.25">
      <c r="K22" t="s">
        <v>273</v>
      </c>
      <c r="L22">
        <f t="shared" si="0"/>
        <v>3</v>
      </c>
    </row>
    <row r="24" spans="11:12" x14ac:dyDescent="0.25">
      <c r="K24" s="6" t="s">
        <v>238</v>
      </c>
      <c r="L24" t="s">
        <v>237</v>
      </c>
    </row>
    <row r="25" spans="11:12" x14ac:dyDescent="0.25">
      <c r="K25" s="4">
        <v>500</v>
      </c>
      <c r="L25" s="5">
        <v>7</v>
      </c>
    </row>
    <row r="26" spans="11:12" x14ac:dyDescent="0.25">
      <c r="K26" s="4">
        <v>1000</v>
      </c>
      <c r="L26" s="5">
        <v>31</v>
      </c>
    </row>
    <row r="27" spans="11:12" x14ac:dyDescent="0.25">
      <c r="K27" s="4">
        <v>1500</v>
      </c>
      <c r="L27" s="5">
        <v>48</v>
      </c>
    </row>
    <row r="28" spans="11:12" x14ac:dyDescent="0.25">
      <c r="K28" s="4">
        <v>2000</v>
      </c>
      <c r="L28" s="5">
        <v>40</v>
      </c>
    </row>
    <row r="29" spans="11:12" x14ac:dyDescent="0.25">
      <c r="K29" s="4">
        <v>2500</v>
      </c>
      <c r="L29" s="5">
        <v>22</v>
      </c>
    </row>
    <row r="30" spans="11:12" x14ac:dyDescent="0.25">
      <c r="K30" s="4">
        <v>3000</v>
      </c>
      <c r="L30" s="5">
        <v>34</v>
      </c>
    </row>
    <row r="31" spans="11:12" x14ac:dyDescent="0.25">
      <c r="K31" s="4">
        <v>3500</v>
      </c>
      <c r="L31" s="5">
        <v>21</v>
      </c>
    </row>
    <row r="32" spans="11:12" x14ac:dyDescent="0.25">
      <c r="K32" s="4">
        <v>4000</v>
      </c>
      <c r="L32" s="5">
        <v>12</v>
      </c>
    </row>
    <row r="33" spans="11:12" x14ac:dyDescent="0.25">
      <c r="K33" s="4">
        <v>5000</v>
      </c>
      <c r="L33" s="5">
        <v>6</v>
      </c>
    </row>
    <row r="34" spans="11:12" x14ac:dyDescent="0.25">
      <c r="K34" s="4" t="s">
        <v>142</v>
      </c>
      <c r="L34" s="5">
        <v>5</v>
      </c>
    </row>
    <row r="35" spans="11:12" x14ac:dyDescent="0.25">
      <c r="K35" s="4" t="s">
        <v>127</v>
      </c>
      <c r="L35" s="5">
        <v>226</v>
      </c>
    </row>
    <row r="37" spans="11:12" x14ac:dyDescent="0.25">
      <c r="K37" t="s">
        <v>241</v>
      </c>
      <c r="L37" t="s">
        <v>238</v>
      </c>
    </row>
    <row r="38" spans="11:12" x14ac:dyDescent="0.25">
      <c r="K38" t="s">
        <v>274</v>
      </c>
      <c r="L38">
        <f>L25</f>
        <v>7</v>
      </c>
    </row>
    <row r="39" spans="11:12" x14ac:dyDescent="0.25">
      <c r="K39" t="s">
        <v>275</v>
      </c>
      <c r="L39">
        <f>L26</f>
        <v>31</v>
      </c>
    </row>
    <row r="40" spans="11:12" x14ac:dyDescent="0.25">
      <c r="K40" t="s">
        <v>276</v>
      </c>
      <c r="L40">
        <f>L27</f>
        <v>48</v>
      </c>
    </row>
    <row r="41" spans="11:12" x14ac:dyDescent="0.25">
      <c r="K41" t="s">
        <v>277</v>
      </c>
      <c r="L41">
        <f t="shared" ref="L41:L47" si="1">L28</f>
        <v>40</v>
      </c>
    </row>
    <row r="42" spans="11:12" x14ac:dyDescent="0.25">
      <c r="K42" t="s">
        <v>278</v>
      </c>
      <c r="L42">
        <f t="shared" si="1"/>
        <v>22</v>
      </c>
    </row>
    <row r="43" spans="11:12" x14ac:dyDescent="0.25">
      <c r="K43" t="s">
        <v>279</v>
      </c>
      <c r="L43">
        <f t="shared" si="1"/>
        <v>34</v>
      </c>
    </row>
    <row r="44" spans="11:12" x14ac:dyDescent="0.25">
      <c r="K44" t="s">
        <v>280</v>
      </c>
      <c r="L44">
        <f t="shared" si="1"/>
        <v>21</v>
      </c>
    </row>
    <row r="45" spans="11:12" x14ac:dyDescent="0.25">
      <c r="K45" t="s">
        <v>281</v>
      </c>
      <c r="L45">
        <f t="shared" si="1"/>
        <v>12</v>
      </c>
    </row>
    <row r="46" spans="11:12" x14ac:dyDescent="0.25">
      <c r="K46" t="s">
        <v>282</v>
      </c>
      <c r="L46">
        <f t="shared" si="1"/>
        <v>6</v>
      </c>
    </row>
    <row r="47" spans="11:12" x14ac:dyDescent="0.25">
      <c r="K47" t="s">
        <v>142</v>
      </c>
    </row>
    <row r="49" spans="11:12" x14ac:dyDescent="0.25">
      <c r="K49" s="6" t="s">
        <v>126</v>
      </c>
      <c r="L49" t="s">
        <v>236</v>
      </c>
    </row>
    <row r="50" spans="11:12" x14ac:dyDescent="0.25">
      <c r="K50" s="4">
        <v>1</v>
      </c>
      <c r="L50" s="5">
        <v>48</v>
      </c>
    </row>
    <row r="51" spans="11:12" x14ac:dyDescent="0.25">
      <c r="K51" s="4">
        <v>2</v>
      </c>
      <c r="L51" s="5">
        <v>119</v>
      </c>
    </row>
    <row r="52" spans="11:12" x14ac:dyDescent="0.25">
      <c r="K52" s="4">
        <v>3</v>
      </c>
      <c r="L52" s="5">
        <v>22</v>
      </c>
    </row>
    <row r="53" spans="11:12" x14ac:dyDescent="0.25">
      <c r="K53" s="4">
        <v>4</v>
      </c>
      <c r="L53" s="5">
        <v>20</v>
      </c>
    </row>
    <row r="54" spans="11:12" x14ac:dyDescent="0.25">
      <c r="K54" s="4" t="s">
        <v>142</v>
      </c>
      <c r="L54" s="5">
        <v>17</v>
      </c>
    </row>
    <row r="55" spans="11:12" x14ac:dyDescent="0.25">
      <c r="K55" s="4" t="s">
        <v>127</v>
      </c>
      <c r="L55" s="5">
        <v>226</v>
      </c>
    </row>
    <row r="57" spans="11:12" x14ac:dyDescent="0.25">
      <c r="L57" t="s">
        <v>283</v>
      </c>
    </row>
    <row r="58" spans="11:12" x14ac:dyDescent="0.25">
      <c r="K58" t="s">
        <v>128</v>
      </c>
      <c r="L58">
        <f>L50</f>
        <v>48</v>
      </c>
    </row>
    <row r="59" spans="11:12" x14ac:dyDescent="0.25">
      <c r="K59" t="s">
        <v>129</v>
      </c>
      <c r="L59">
        <f>L51</f>
        <v>119</v>
      </c>
    </row>
    <row r="60" spans="11:12" x14ac:dyDescent="0.25">
      <c r="K60" t="s">
        <v>130</v>
      </c>
      <c r="L60">
        <f>L52</f>
        <v>22</v>
      </c>
    </row>
    <row r="61" spans="11:12" x14ac:dyDescent="0.25">
      <c r="K61" t="s">
        <v>284</v>
      </c>
      <c r="L61">
        <f>L53</f>
        <v>20</v>
      </c>
    </row>
  </sheetData>
  <pageMargins left="0.7" right="0.7" top="0.75" bottom="0.75" header="0.3" footer="0.3"/>
  <pageSetup paperSize="9" orientation="portrait" verticalDpi="0" r:id="rId4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DFAD7-6121-4387-B558-CC9DEA0565CE}">
  <dimension ref="A1:O29"/>
  <sheetViews>
    <sheetView topLeftCell="A16" workbookViewId="0">
      <selection activeCell="O5" sqref="O5"/>
    </sheetView>
  </sheetViews>
  <sheetFormatPr defaultRowHeight="15" x14ac:dyDescent="0.25"/>
  <cols>
    <col min="1" max="1" width="16.7109375" bestFit="1" customWidth="1"/>
    <col min="2" max="2" width="18.42578125" bestFit="1" customWidth="1"/>
    <col min="3" max="3" width="16.140625" bestFit="1" customWidth="1"/>
    <col min="4" max="4" width="10.5703125" bestFit="1" customWidth="1"/>
    <col min="5" max="5" width="7" bestFit="1" customWidth="1"/>
    <col min="6" max="6" width="5.28515625" customWidth="1"/>
    <col min="8" max="8" width="18.28515625" bestFit="1" customWidth="1"/>
    <col min="9" max="10" width="16.140625" bestFit="1" customWidth="1"/>
  </cols>
  <sheetData>
    <row r="1" spans="1:15" x14ac:dyDescent="0.25">
      <c r="A1" s="6" t="s">
        <v>166</v>
      </c>
      <c r="B1" t="s">
        <v>165</v>
      </c>
      <c r="C1" t="s">
        <v>243</v>
      </c>
      <c r="D1" s="13" t="s">
        <v>168</v>
      </c>
      <c r="E1" s="13" t="s">
        <v>169</v>
      </c>
      <c r="F1" s="13" t="s">
        <v>170</v>
      </c>
    </row>
    <row r="2" spans="1:15" x14ac:dyDescent="0.25">
      <c r="A2" s="26">
        <v>250</v>
      </c>
      <c r="B2" s="18">
        <v>4</v>
      </c>
      <c r="C2" s="18">
        <v>8</v>
      </c>
      <c r="D2" s="11">
        <f>A2*C2</f>
        <v>2000</v>
      </c>
      <c r="E2" s="11">
        <f>A2</f>
        <v>250</v>
      </c>
      <c r="F2" s="11">
        <f>C2</f>
        <v>8</v>
      </c>
      <c r="H2" s="6" t="s">
        <v>126</v>
      </c>
      <c r="I2" t="s">
        <v>243</v>
      </c>
      <c r="J2" t="s">
        <v>244</v>
      </c>
      <c r="L2" t="s">
        <v>241</v>
      </c>
      <c r="M2" t="s">
        <v>239</v>
      </c>
      <c r="N2" t="s">
        <v>241</v>
      </c>
      <c r="O2" t="s">
        <v>240</v>
      </c>
    </row>
    <row r="3" spans="1:15" x14ac:dyDescent="0.25">
      <c r="A3" s="26">
        <v>375</v>
      </c>
      <c r="B3" s="18">
        <v>5</v>
      </c>
      <c r="C3" s="18">
        <v>20</v>
      </c>
      <c r="D3" s="11">
        <f>A3*C3</f>
        <v>7500</v>
      </c>
      <c r="E3" s="11">
        <f t="shared" ref="E3:E24" si="0">A3</f>
        <v>375</v>
      </c>
      <c r="F3" s="11">
        <f t="shared" ref="F3:F24" si="1">C3</f>
        <v>20</v>
      </c>
      <c r="H3" s="4" t="s">
        <v>66</v>
      </c>
      <c r="I3" s="5">
        <v>432</v>
      </c>
      <c r="J3" s="5">
        <v>226</v>
      </c>
      <c r="L3" t="s">
        <v>202</v>
      </c>
      <c r="M3">
        <f>SUM(B2:B12)</f>
        <v>127</v>
      </c>
      <c r="N3" t="s">
        <v>202</v>
      </c>
      <c r="O3">
        <f>SUM(C2:C12)</f>
        <v>295</v>
      </c>
    </row>
    <row r="4" spans="1:15" x14ac:dyDescent="0.25">
      <c r="A4" s="26">
        <v>500</v>
      </c>
      <c r="B4" s="18">
        <v>18</v>
      </c>
      <c r="C4" s="18">
        <v>36</v>
      </c>
      <c r="D4" s="11">
        <f>A4*C4</f>
        <v>18000</v>
      </c>
      <c r="E4" s="11">
        <f t="shared" si="0"/>
        <v>500</v>
      </c>
      <c r="F4" s="11">
        <f t="shared" si="1"/>
        <v>36</v>
      </c>
      <c r="H4" s="22">
        <v>250</v>
      </c>
      <c r="I4" s="5">
        <v>8</v>
      </c>
      <c r="J4" s="5">
        <v>4</v>
      </c>
      <c r="L4" t="s">
        <v>201</v>
      </c>
      <c r="M4">
        <f>SUM(B13:B24)</f>
        <v>325</v>
      </c>
      <c r="N4" t="s">
        <v>201</v>
      </c>
      <c r="O4">
        <f>SUM(C13:C24)</f>
        <v>569</v>
      </c>
    </row>
    <row r="5" spans="1:15" x14ac:dyDescent="0.25">
      <c r="A5" s="26">
        <v>625</v>
      </c>
      <c r="B5" s="18">
        <v>3</v>
      </c>
      <c r="C5" s="18">
        <v>12</v>
      </c>
      <c r="D5" s="11">
        <f t="shared" ref="D5:D25" si="2">A5*C5</f>
        <v>7500</v>
      </c>
      <c r="E5" s="11">
        <f t="shared" si="0"/>
        <v>625</v>
      </c>
      <c r="F5" s="11">
        <f t="shared" si="1"/>
        <v>12</v>
      </c>
      <c r="H5" s="22">
        <v>375</v>
      </c>
      <c r="I5" s="5">
        <v>20</v>
      </c>
      <c r="J5" s="5">
        <v>5</v>
      </c>
    </row>
    <row r="6" spans="1:15" x14ac:dyDescent="0.25">
      <c r="A6" s="26">
        <v>666.66666666666663</v>
      </c>
      <c r="B6" s="18">
        <v>7</v>
      </c>
      <c r="C6" s="18">
        <v>21</v>
      </c>
      <c r="D6" s="11">
        <f t="shared" si="2"/>
        <v>14000</v>
      </c>
      <c r="E6" s="11">
        <f t="shared" si="0"/>
        <v>666.66666666666663</v>
      </c>
      <c r="F6" s="11">
        <f t="shared" si="1"/>
        <v>21</v>
      </c>
      <c r="H6" s="22">
        <v>500</v>
      </c>
      <c r="I6" s="5">
        <v>36</v>
      </c>
      <c r="J6" s="5">
        <v>18</v>
      </c>
    </row>
    <row r="7" spans="1:15" x14ac:dyDescent="0.25">
      <c r="A7" s="26">
        <v>750</v>
      </c>
      <c r="B7" s="18">
        <v>26</v>
      </c>
      <c r="C7" s="18">
        <v>66</v>
      </c>
      <c r="D7" s="11">
        <f t="shared" si="2"/>
        <v>49500</v>
      </c>
      <c r="E7" s="11">
        <f t="shared" si="0"/>
        <v>750</v>
      </c>
      <c r="F7" s="11">
        <f t="shared" si="1"/>
        <v>66</v>
      </c>
      <c r="H7" s="22">
        <v>625</v>
      </c>
      <c r="I7" s="5">
        <v>12</v>
      </c>
      <c r="J7" s="5">
        <v>3</v>
      </c>
    </row>
    <row r="8" spans="1:15" x14ac:dyDescent="0.25">
      <c r="A8" s="26">
        <v>875</v>
      </c>
      <c r="B8" s="18">
        <v>2</v>
      </c>
      <c r="C8" s="18">
        <v>8</v>
      </c>
      <c r="D8" s="11">
        <f t="shared" si="2"/>
        <v>7000</v>
      </c>
      <c r="E8" s="11">
        <f t="shared" si="0"/>
        <v>875</v>
      </c>
      <c r="F8" s="11">
        <f t="shared" si="1"/>
        <v>8</v>
      </c>
      <c r="H8" s="22">
        <v>666.66666666666663</v>
      </c>
      <c r="I8" s="5">
        <v>21</v>
      </c>
      <c r="J8" s="5">
        <v>7</v>
      </c>
    </row>
    <row r="9" spans="1:15" x14ac:dyDescent="0.25">
      <c r="A9" s="26">
        <v>1000</v>
      </c>
      <c r="B9" s="18">
        <v>40</v>
      </c>
      <c r="C9" s="18">
        <v>71</v>
      </c>
      <c r="D9" s="11">
        <f t="shared" si="2"/>
        <v>71000</v>
      </c>
      <c r="E9" s="11">
        <f t="shared" si="0"/>
        <v>1000</v>
      </c>
      <c r="F9" s="11">
        <f t="shared" si="1"/>
        <v>71</v>
      </c>
      <c r="H9" s="22">
        <v>750</v>
      </c>
      <c r="I9" s="5">
        <v>66</v>
      </c>
      <c r="J9" s="5">
        <v>26</v>
      </c>
    </row>
    <row r="10" spans="1:15" x14ac:dyDescent="0.25">
      <c r="A10" s="26">
        <v>1166.6666666666667</v>
      </c>
      <c r="B10" s="18">
        <v>4</v>
      </c>
      <c r="C10" s="18">
        <v>12</v>
      </c>
      <c r="D10" s="11">
        <f t="shared" si="2"/>
        <v>14000</v>
      </c>
      <c r="E10" s="11">
        <f t="shared" si="0"/>
        <v>1166.6666666666667</v>
      </c>
      <c r="F10" s="11">
        <f t="shared" si="1"/>
        <v>12</v>
      </c>
      <c r="H10" s="22">
        <v>875</v>
      </c>
      <c r="I10" s="5">
        <v>8</v>
      </c>
      <c r="J10" s="5">
        <v>2</v>
      </c>
    </row>
    <row r="11" spans="1:15" x14ac:dyDescent="0.25">
      <c r="A11" s="26">
        <v>1250</v>
      </c>
      <c r="B11" s="18">
        <v>15</v>
      </c>
      <c r="C11" s="18">
        <v>32</v>
      </c>
      <c r="D11" s="11">
        <f t="shared" si="2"/>
        <v>40000</v>
      </c>
      <c r="E11" s="11">
        <f t="shared" si="0"/>
        <v>1250</v>
      </c>
      <c r="F11" s="11">
        <f t="shared" si="1"/>
        <v>32</v>
      </c>
      <c r="H11" s="22">
        <v>1000</v>
      </c>
      <c r="I11" s="5">
        <v>71</v>
      </c>
      <c r="J11" s="5">
        <v>40</v>
      </c>
    </row>
    <row r="12" spans="1:15" x14ac:dyDescent="0.25">
      <c r="A12" s="26">
        <v>1333.3333333333333</v>
      </c>
      <c r="B12" s="18">
        <v>3</v>
      </c>
      <c r="C12" s="18">
        <v>9</v>
      </c>
      <c r="D12" s="11">
        <f t="shared" si="2"/>
        <v>12000</v>
      </c>
      <c r="E12" s="11">
        <f t="shared" si="0"/>
        <v>1333.3333333333333</v>
      </c>
      <c r="F12" s="11">
        <f t="shared" si="1"/>
        <v>9</v>
      </c>
      <c r="H12" s="22">
        <v>1166.6666666666667</v>
      </c>
      <c r="I12" s="5">
        <v>12</v>
      </c>
      <c r="J12" s="5">
        <v>4</v>
      </c>
    </row>
    <row r="13" spans="1:15" x14ac:dyDescent="0.25">
      <c r="A13" s="26">
        <v>1500</v>
      </c>
      <c r="B13" s="18">
        <v>42</v>
      </c>
      <c r="C13" s="18">
        <v>65</v>
      </c>
      <c r="D13" s="11">
        <f t="shared" si="2"/>
        <v>97500</v>
      </c>
      <c r="E13" s="11">
        <f t="shared" si="0"/>
        <v>1500</v>
      </c>
      <c r="F13" s="11">
        <f t="shared" si="1"/>
        <v>65</v>
      </c>
      <c r="H13" s="22">
        <v>1250</v>
      </c>
      <c r="I13" s="5">
        <v>32</v>
      </c>
      <c r="J13" s="5">
        <v>15</v>
      </c>
    </row>
    <row r="14" spans="1:15" x14ac:dyDescent="0.25">
      <c r="A14" s="26">
        <v>1666.6666666666667</v>
      </c>
      <c r="B14" s="18">
        <v>2</v>
      </c>
      <c r="C14" s="18">
        <v>6</v>
      </c>
      <c r="D14" s="11">
        <f t="shared" si="2"/>
        <v>10000</v>
      </c>
      <c r="E14" s="11">
        <f t="shared" si="0"/>
        <v>1666.6666666666667</v>
      </c>
      <c r="F14" s="11">
        <f t="shared" si="1"/>
        <v>6</v>
      </c>
      <c r="H14" s="22">
        <v>1333.3333333333333</v>
      </c>
      <c r="I14" s="5">
        <v>9</v>
      </c>
      <c r="J14" s="5">
        <v>3</v>
      </c>
    </row>
    <row r="15" spans="1:15" x14ac:dyDescent="0.25">
      <c r="A15" s="26">
        <v>1750</v>
      </c>
      <c r="B15" s="18">
        <v>15</v>
      </c>
      <c r="C15" s="18">
        <v>30</v>
      </c>
      <c r="D15" s="11">
        <f t="shared" si="2"/>
        <v>52500</v>
      </c>
      <c r="E15" s="11">
        <f t="shared" si="0"/>
        <v>1750</v>
      </c>
      <c r="F15" s="11">
        <f t="shared" si="1"/>
        <v>30</v>
      </c>
      <c r="H15" s="22">
        <v>1500</v>
      </c>
      <c r="I15" s="5">
        <v>65</v>
      </c>
      <c r="J15" s="5">
        <v>42</v>
      </c>
    </row>
    <row r="16" spans="1:15" x14ac:dyDescent="0.25">
      <c r="A16" s="26">
        <v>2000</v>
      </c>
      <c r="B16" s="18">
        <v>13</v>
      </c>
      <c r="C16" s="18">
        <v>19</v>
      </c>
      <c r="D16" s="11">
        <f t="shared" si="2"/>
        <v>38000</v>
      </c>
      <c r="E16" s="11">
        <f t="shared" si="0"/>
        <v>2000</v>
      </c>
      <c r="F16" s="11">
        <f t="shared" si="1"/>
        <v>19</v>
      </c>
      <c r="H16" s="22">
        <v>1666.6666666666667</v>
      </c>
      <c r="I16" s="5">
        <v>6</v>
      </c>
      <c r="J16" s="5">
        <v>2</v>
      </c>
    </row>
    <row r="17" spans="1:10" x14ac:dyDescent="0.25">
      <c r="A17" s="26">
        <v>2500</v>
      </c>
      <c r="B17" s="18">
        <v>3</v>
      </c>
      <c r="C17" s="18">
        <v>4</v>
      </c>
      <c r="D17" s="11">
        <f t="shared" si="2"/>
        <v>10000</v>
      </c>
      <c r="E17" s="11">
        <f t="shared" si="0"/>
        <v>2500</v>
      </c>
      <c r="F17" s="11">
        <f t="shared" si="1"/>
        <v>4</v>
      </c>
      <c r="H17" s="22">
        <v>1750</v>
      </c>
      <c r="I17" s="5">
        <v>30</v>
      </c>
      <c r="J17" s="5">
        <v>15</v>
      </c>
    </row>
    <row r="18" spans="1:10" x14ac:dyDescent="0.25">
      <c r="A18" s="26">
        <v>5000</v>
      </c>
      <c r="B18" s="18">
        <v>2</v>
      </c>
      <c r="C18" s="18">
        <v>2</v>
      </c>
      <c r="D18" s="11">
        <f t="shared" si="2"/>
        <v>10000</v>
      </c>
      <c r="E18" s="11">
        <f t="shared" si="0"/>
        <v>5000</v>
      </c>
      <c r="F18" s="11">
        <f t="shared" si="1"/>
        <v>2</v>
      </c>
      <c r="H18" s="22">
        <v>2000</v>
      </c>
      <c r="I18" s="5">
        <v>19</v>
      </c>
      <c r="J18" s="5">
        <v>13</v>
      </c>
    </row>
    <row r="19" spans="1:10" x14ac:dyDescent="0.25">
      <c r="A19" s="26">
        <v>0</v>
      </c>
      <c r="B19" s="18">
        <v>22</v>
      </c>
      <c r="C19" s="18">
        <v>11</v>
      </c>
      <c r="D19" s="11">
        <f t="shared" si="2"/>
        <v>0</v>
      </c>
      <c r="E19" s="11">
        <f t="shared" si="0"/>
        <v>0</v>
      </c>
      <c r="F19" s="11">
        <f t="shared" si="1"/>
        <v>11</v>
      </c>
      <c r="H19" s="22">
        <v>2500</v>
      </c>
      <c r="I19" s="5">
        <v>4</v>
      </c>
      <c r="J19" s="5">
        <v>3</v>
      </c>
    </row>
    <row r="20" spans="1:10" x14ac:dyDescent="0.25">
      <c r="A20" s="4" t="s">
        <v>167</v>
      </c>
      <c r="B20" s="5">
        <v>226</v>
      </c>
      <c r="C20" s="5">
        <v>432</v>
      </c>
      <c r="D20" s="11" t="e">
        <f t="shared" si="2"/>
        <v>#VALUE!</v>
      </c>
      <c r="E20" s="11" t="str">
        <f t="shared" si="0"/>
        <v>Totale</v>
      </c>
      <c r="F20" s="11">
        <f t="shared" si="1"/>
        <v>432</v>
      </c>
      <c r="H20" s="22">
        <v>5000</v>
      </c>
      <c r="I20" s="5">
        <v>2</v>
      </c>
      <c r="J20" s="5">
        <v>2</v>
      </c>
    </row>
    <row r="21" spans="1:10" x14ac:dyDescent="0.25">
      <c r="D21" s="11">
        <f t="shared" si="2"/>
        <v>0</v>
      </c>
      <c r="E21" s="11">
        <f t="shared" si="0"/>
        <v>0</v>
      </c>
      <c r="F21" s="11">
        <f t="shared" si="1"/>
        <v>0</v>
      </c>
      <c r="H21" s="22">
        <v>0</v>
      </c>
      <c r="I21" s="5">
        <v>11</v>
      </c>
      <c r="J21" s="5">
        <v>22</v>
      </c>
    </row>
    <row r="22" spans="1:10" x14ac:dyDescent="0.25">
      <c r="D22" s="11">
        <f t="shared" si="2"/>
        <v>0</v>
      </c>
      <c r="E22" s="11">
        <f t="shared" si="0"/>
        <v>0</v>
      </c>
      <c r="F22" s="11">
        <f t="shared" si="1"/>
        <v>0</v>
      </c>
      <c r="H22" s="4" t="s">
        <v>127</v>
      </c>
      <c r="I22" s="5">
        <v>432</v>
      </c>
      <c r="J22" s="5">
        <v>226</v>
      </c>
    </row>
    <row r="23" spans="1:10" x14ac:dyDescent="0.25">
      <c r="D23" s="11">
        <f t="shared" si="2"/>
        <v>0</v>
      </c>
      <c r="E23" s="11">
        <f t="shared" si="0"/>
        <v>0</v>
      </c>
      <c r="F23" s="11">
        <f t="shared" si="1"/>
        <v>0</v>
      </c>
    </row>
    <row r="24" spans="1:10" x14ac:dyDescent="0.25">
      <c r="D24" s="11">
        <f t="shared" si="2"/>
        <v>0</v>
      </c>
      <c r="E24" s="11">
        <f t="shared" si="0"/>
        <v>0</v>
      </c>
      <c r="F24" s="11">
        <f t="shared" si="1"/>
        <v>0</v>
      </c>
    </row>
    <row r="25" spans="1:10" x14ac:dyDescent="0.25">
      <c r="D25" s="11">
        <f t="shared" si="2"/>
        <v>0</v>
      </c>
      <c r="E25" s="11"/>
      <c r="F25" s="11"/>
    </row>
    <row r="26" spans="1:10" x14ac:dyDescent="0.25">
      <c r="D26" s="11">
        <f>A26*C26</f>
        <v>0</v>
      </c>
    </row>
    <row r="27" spans="1:10" x14ac:dyDescent="0.25">
      <c r="D27" s="11" t="e">
        <f>SUM(D2:D26)</f>
        <v>#VALUE!</v>
      </c>
    </row>
    <row r="28" spans="1:10" x14ac:dyDescent="0.25">
      <c r="D28" s="11" t="e">
        <f>D27/C27</f>
        <v>#VALUE!</v>
      </c>
      <c r="E28" s="11"/>
      <c r="F28" s="11"/>
    </row>
    <row r="29" spans="1:10" x14ac:dyDescent="0.25">
      <c r="E29" s="11"/>
      <c r="F29" s="11"/>
    </row>
  </sheetData>
  <pageMargins left="0.7" right="0.7" top="0.75" bottom="0.75" header="0.3" footer="0.3"/>
  <pageSetup paperSize="9" orientation="portrait" verticalDpi="0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7"/>
  <sheetViews>
    <sheetView topLeftCell="A7" workbookViewId="0">
      <selection activeCell="G22" sqref="G22"/>
    </sheetView>
  </sheetViews>
  <sheetFormatPr defaultRowHeight="15" x14ac:dyDescent="0.25"/>
  <cols>
    <col min="1" max="1" width="18.28515625" bestFit="1" customWidth="1"/>
    <col min="2" max="2" width="16.140625" bestFit="1" customWidth="1"/>
    <col min="4" max="4" width="18.28515625" bestFit="1" customWidth="1"/>
    <col min="5" max="5" width="18.85546875" bestFit="1" customWidth="1"/>
    <col min="7" max="7" width="18.28515625" bestFit="1" customWidth="1"/>
    <col min="8" max="8" width="27.7109375" bestFit="1" customWidth="1"/>
    <col min="10" max="10" width="18.28515625" bestFit="1" customWidth="1"/>
    <col min="11" max="11" width="28" bestFit="1" customWidth="1"/>
  </cols>
  <sheetData>
    <row r="2" spans="1:5" x14ac:dyDescent="0.25">
      <c r="A2" s="6" t="s">
        <v>245</v>
      </c>
      <c r="B2" t="s">
        <v>244</v>
      </c>
      <c r="E2" t="s">
        <v>285</v>
      </c>
    </row>
    <row r="3" spans="1:5" x14ac:dyDescent="0.25">
      <c r="A3" s="4">
        <v>1</v>
      </c>
      <c r="B3" s="5">
        <v>82</v>
      </c>
      <c r="D3" t="s">
        <v>128</v>
      </c>
      <c r="E3">
        <f>B3</f>
        <v>82</v>
      </c>
    </row>
    <row r="4" spans="1:5" x14ac:dyDescent="0.25">
      <c r="A4" s="4">
        <v>2</v>
      </c>
      <c r="B4" s="5">
        <v>101</v>
      </c>
      <c r="D4" t="s">
        <v>129</v>
      </c>
      <c r="E4">
        <f>B4</f>
        <v>101</v>
      </c>
    </row>
    <row r="5" spans="1:5" x14ac:dyDescent="0.25">
      <c r="A5" s="4">
        <v>3</v>
      </c>
      <c r="B5" s="5">
        <v>8</v>
      </c>
      <c r="D5" t="s">
        <v>130</v>
      </c>
      <c r="E5">
        <f>B5</f>
        <v>8</v>
      </c>
    </row>
    <row r="6" spans="1:5" x14ac:dyDescent="0.25">
      <c r="A6" s="4" t="s">
        <v>142</v>
      </c>
      <c r="B6" s="5">
        <v>35</v>
      </c>
      <c r="D6" t="s">
        <v>142</v>
      </c>
      <c r="E6">
        <f>B6</f>
        <v>35</v>
      </c>
    </row>
    <row r="7" spans="1:5" x14ac:dyDescent="0.25">
      <c r="A7" s="4" t="s">
        <v>127</v>
      </c>
      <c r="B7" s="5">
        <v>226</v>
      </c>
    </row>
  </sheetData>
  <pageMargins left="0.7" right="0.7" top="0.75" bottom="0.75" header="0.3" footer="0.3"/>
  <pageSetup paperSize="9" orientation="portrait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4"/>
  <sheetViews>
    <sheetView topLeftCell="A22" workbookViewId="0">
      <selection activeCell="K54" sqref="K54:M54"/>
    </sheetView>
  </sheetViews>
  <sheetFormatPr defaultRowHeight="15" x14ac:dyDescent="0.25"/>
  <cols>
    <col min="1" max="1" width="18.28515625" bestFit="1" customWidth="1"/>
    <col min="2" max="2" width="16.140625" bestFit="1" customWidth="1"/>
    <col min="3" max="3" width="6.7109375" customWidth="1"/>
    <col min="4" max="4" width="16.7109375" bestFit="1" customWidth="1"/>
    <col min="5" max="5" width="14.5703125" bestFit="1" customWidth="1"/>
    <col min="7" max="7" width="26.42578125" bestFit="1" customWidth="1"/>
    <col min="8" max="8" width="16.140625" bestFit="1" customWidth="1"/>
    <col min="9" max="9" width="23.7109375" bestFit="1" customWidth="1"/>
  </cols>
  <sheetData>
    <row r="1" spans="1:8" x14ac:dyDescent="0.25">
      <c r="A1" s="6" t="s">
        <v>126</v>
      </c>
      <c r="B1" t="s">
        <v>244</v>
      </c>
      <c r="E1" t="s">
        <v>249</v>
      </c>
      <c r="G1" s="6" t="s">
        <v>247</v>
      </c>
      <c r="H1" t="s">
        <v>244</v>
      </c>
    </row>
    <row r="2" spans="1:8" x14ac:dyDescent="0.25">
      <c r="A2" s="4">
        <v>500</v>
      </c>
      <c r="B2" s="5">
        <v>7</v>
      </c>
      <c r="D2" t="s">
        <v>131</v>
      </c>
      <c r="E2">
        <f>B2</f>
        <v>7</v>
      </c>
      <c r="G2" s="4">
        <v>500</v>
      </c>
      <c r="H2" s="5">
        <v>7</v>
      </c>
    </row>
    <row r="3" spans="1:8" x14ac:dyDescent="0.25">
      <c r="A3" s="4">
        <v>1000</v>
      </c>
      <c r="B3" s="5">
        <v>31</v>
      </c>
      <c r="D3" t="s">
        <v>132</v>
      </c>
      <c r="E3">
        <f t="shared" ref="E3:E11" si="0">B3</f>
        <v>31</v>
      </c>
      <c r="G3" s="19">
        <v>1</v>
      </c>
      <c r="H3" s="5">
        <v>3</v>
      </c>
    </row>
    <row r="4" spans="1:8" x14ac:dyDescent="0.25">
      <c r="A4" s="4">
        <v>1500</v>
      </c>
      <c r="B4" s="5">
        <v>48</v>
      </c>
      <c r="D4" t="s">
        <v>133</v>
      </c>
      <c r="E4">
        <f t="shared" si="0"/>
        <v>48</v>
      </c>
      <c r="G4" s="19">
        <v>2</v>
      </c>
      <c r="H4" s="5">
        <v>4</v>
      </c>
    </row>
    <row r="5" spans="1:8" x14ac:dyDescent="0.25">
      <c r="A5" s="4">
        <v>2000</v>
      </c>
      <c r="B5" s="5">
        <v>40</v>
      </c>
      <c r="D5" t="s">
        <v>134</v>
      </c>
      <c r="E5">
        <f t="shared" si="0"/>
        <v>40</v>
      </c>
      <c r="G5" s="4">
        <v>1000</v>
      </c>
      <c r="H5" s="5">
        <v>31</v>
      </c>
    </row>
    <row r="6" spans="1:8" x14ac:dyDescent="0.25">
      <c r="A6" s="4">
        <v>2500</v>
      </c>
      <c r="B6" s="5">
        <v>22</v>
      </c>
      <c r="D6" t="s">
        <v>135</v>
      </c>
      <c r="E6">
        <f t="shared" si="0"/>
        <v>22</v>
      </c>
      <c r="G6" s="19">
        <v>1</v>
      </c>
      <c r="H6" s="5">
        <v>14</v>
      </c>
    </row>
    <row r="7" spans="1:8" x14ac:dyDescent="0.25">
      <c r="A7" s="4">
        <v>3000</v>
      </c>
      <c r="B7" s="5">
        <v>34</v>
      </c>
      <c r="D7" t="s">
        <v>136</v>
      </c>
      <c r="E7">
        <f t="shared" si="0"/>
        <v>34</v>
      </c>
      <c r="G7" s="19">
        <v>2</v>
      </c>
      <c r="H7" s="5">
        <v>12</v>
      </c>
    </row>
    <row r="8" spans="1:8" x14ac:dyDescent="0.25">
      <c r="A8" s="4">
        <v>3500</v>
      </c>
      <c r="B8" s="5">
        <v>21</v>
      </c>
      <c r="D8" t="s">
        <v>137</v>
      </c>
      <c r="E8">
        <f t="shared" si="0"/>
        <v>21</v>
      </c>
      <c r="G8" s="19" t="s">
        <v>142</v>
      </c>
      <c r="H8" s="5">
        <v>5</v>
      </c>
    </row>
    <row r="9" spans="1:8" x14ac:dyDescent="0.25">
      <c r="A9" s="4">
        <v>4000</v>
      </c>
      <c r="B9" s="5">
        <v>12</v>
      </c>
      <c r="D9" t="s">
        <v>138</v>
      </c>
      <c r="E9">
        <f t="shared" si="0"/>
        <v>12</v>
      </c>
      <c r="G9" s="4">
        <v>1500</v>
      </c>
      <c r="H9" s="5">
        <v>48</v>
      </c>
    </row>
    <row r="10" spans="1:8" x14ac:dyDescent="0.25">
      <c r="A10" s="4">
        <v>5000</v>
      </c>
      <c r="B10" s="5">
        <v>6</v>
      </c>
      <c r="D10" t="s">
        <v>139</v>
      </c>
      <c r="E10">
        <f t="shared" si="0"/>
        <v>6</v>
      </c>
      <c r="G10" s="19">
        <v>1</v>
      </c>
      <c r="H10" s="5">
        <v>19</v>
      </c>
    </row>
    <row r="11" spans="1:8" x14ac:dyDescent="0.25">
      <c r="A11" s="4" t="s">
        <v>142</v>
      </c>
      <c r="B11" s="5">
        <v>5</v>
      </c>
      <c r="D11" t="s">
        <v>248</v>
      </c>
      <c r="E11">
        <f t="shared" si="0"/>
        <v>5</v>
      </c>
      <c r="G11" s="19">
        <v>2</v>
      </c>
      <c r="H11" s="5">
        <v>19</v>
      </c>
    </row>
    <row r="12" spans="1:8" x14ac:dyDescent="0.25">
      <c r="A12" s="4" t="s">
        <v>127</v>
      </c>
      <c r="B12" s="5">
        <v>226</v>
      </c>
      <c r="G12" s="19">
        <v>3</v>
      </c>
      <c r="H12" s="5">
        <v>3</v>
      </c>
    </row>
    <row r="13" spans="1:8" x14ac:dyDescent="0.25">
      <c r="G13" s="19">
        <v>4</v>
      </c>
      <c r="H13" s="5">
        <v>5</v>
      </c>
    </row>
    <row r="14" spans="1:8" x14ac:dyDescent="0.25">
      <c r="G14" s="19" t="s">
        <v>142</v>
      </c>
      <c r="H14" s="5">
        <v>2</v>
      </c>
    </row>
    <row r="15" spans="1:8" x14ac:dyDescent="0.25">
      <c r="G15" s="4">
        <v>2000</v>
      </c>
      <c r="H15" s="5">
        <v>40</v>
      </c>
    </row>
    <row r="16" spans="1:8" x14ac:dyDescent="0.25">
      <c r="G16" s="19">
        <v>1</v>
      </c>
      <c r="H16" s="5">
        <v>7</v>
      </c>
    </row>
    <row r="17" spans="7:8" x14ac:dyDescent="0.25">
      <c r="G17" s="19">
        <v>2</v>
      </c>
      <c r="H17" s="5">
        <v>22</v>
      </c>
    </row>
    <row r="18" spans="7:8" x14ac:dyDescent="0.25">
      <c r="G18" s="19">
        <v>3</v>
      </c>
      <c r="H18" s="5">
        <v>7</v>
      </c>
    </row>
    <row r="19" spans="7:8" x14ac:dyDescent="0.25">
      <c r="G19" s="19" t="s">
        <v>142</v>
      </c>
      <c r="H19" s="5">
        <v>4</v>
      </c>
    </row>
    <row r="20" spans="7:8" x14ac:dyDescent="0.25">
      <c r="G20" s="4">
        <v>2500</v>
      </c>
      <c r="H20" s="5">
        <v>22</v>
      </c>
    </row>
    <row r="21" spans="7:8" x14ac:dyDescent="0.25">
      <c r="G21" s="19">
        <v>1</v>
      </c>
      <c r="H21" s="5">
        <v>2</v>
      </c>
    </row>
    <row r="22" spans="7:8" x14ac:dyDescent="0.25">
      <c r="G22" s="19">
        <v>2</v>
      </c>
      <c r="H22" s="5">
        <v>14</v>
      </c>
    </row>
    <row r="23" spans="7:8" x14ac:dyDescent="0.25">
      <c r="G23" s="19">
        <v>4</v>
      </c>
      <c r="H23" s="5">
        <v>3</v>
      </c>
    </row>
    <row r="24" spans="7:8" x14ac:dyDescent="0.25">
      <c r="G24" s="19" t="s">
        <v>142</v>
      </c>
      <c r="H24" s="5">
        <v>3</v>
      </c>
    </row>
    <row r="25" spans="7:8" x14ac:dyDescent="0.25">
      <c r="G25" s="4">
        <v>3000</v>
      </c>
      <c r="H25" s="5">
        <v>34</v>
      </c>
    </row>
    <row r="26" spans="7:8" x14ac:dyDescent="0.25">
      <c r="G26" s="19">
        <v>2</v>
      </c>
      <c r="H26" s="5">
        <v>23</v>
      </c>
    </row>
    <row r="27" spans="7:8" x14ac:dyDescent="0.25">
      <c r="G27" s="19">
        <v>3</v>
      </c>
      <c r="H27" s="5">
        <v>3</v>
      </c>
    </row>
    <row r="28" spans="7:8" x14ac:dyDescent="0.25">
      <c r="G28" s="19">
        <v>4</v>
      </c>
      <c r="H28" s="5">
        <v>7</v>
      </c>
    </row>
    <row r="29" spans="7:8" x14ac:dyDescent="0.25">
      <c r="G29" s="19" t="s">
        <v>142</v>
      </c>
      <c r="H29" s="5">
        <v>1</v>
      </c>
    </row>
    <row r="30" spans="7:8" x14ac:dyDescent="0.25">
      <c r="G30" s="4">
        <v>3500</v>
      </c>
      <c r="H30" s="5">
        <v>21</v>
      </c>
    </row>
    <row r="31" spans="7:8" x14ac:dyDescent="0.25">
      <c r="G31" s="19">
        <v>2</v>
      </c>
      <c r="H31" s="5">
        <v>15</v>
      </c>
    </row>
    <row r="32" spans="7:8" x14ac:dyDescent="0.25">
      <c r="G32" s="19">
        <v>3</v>
      </c>
      <c r="H32" s="5">
        <v>4</v>
      </c>
    </row>
    <row r="33" spans="7:8" x14ac:dyDescent="0.25">
      <c r="G33" s="19">
        <v>4</v>
      </c>
      <c r="H33" s="5">
        <v>2</v>
      </c>
    </row>
    <row r="34" spans="7:8" x14ac:dyDescent="0.25">
      <c r="G34" s="4">
        <v>4000</v>
      </c>
      <c r="H34" s="5">
        <v>12</v>
      </c>
    </row>
    <row r="35" spans="7:8" x14ac:dyDescent="0.25">
      <c r="G35" s="19">
        <v>2</v>
      </c>
      <c r="H35" s="5">
        <v>6</v>
      </c>
    </row>
    <row r="36" spans="7:8" x14ac:dyDescent="0.25">
      <c r="G36" s="19">
        <v>3</v>
      </c>
      <c r="H36" s="5">
        <v>3</v>
      </c>
    </row>
    <row r="37" spans="7:8" x14ac:dyDescent="0.25">
      <c r="G37" s="19">
        <v>4</v>
      </c>
      <c r="H37" s="5">
        <v>1</v>
      </c>
    </row>
    <row r="38" spans="7:8" x14ac:dyDescent="0.25">
      <c r="G38" s="19" t="s">
        <v>142</v>
      </c>
      <c r="H38" s="5">
        <v>2</v>
      </c>
    </row>
    <row r="39" spans="7:8" x14ac:dyDescent="0.25">
      <c r="G39" s="4">
        <v>5000</v>
      </c>
      <c r="H39" s="5">
        <v>6</v>
      </c>
    </row>
    <row r="40" spans="7:8" x14ac:dyDescent="0.25">
      <c r="G40" s="19">
        <v>1</v>
      </c>
      <c r="H40" s="5">
        <v>2</v>
      </c>
    </row>
    <row r="41" spans="7:8" x14ac:dyDescent="0.25">
      <c r="G41" s="19">
        <v>2</v>
      </c>
      <c r="H41" s="5">
        <v>1</v>
      </c>
    </row>
    <row r="42" spans="7:8" x14ac:dyDescent="0.25">
      <c r="G42" s="19">
        <v>3</v>
      </c>
      <c r="H42" s="5">
        <v>2</v>
      </c>
    </row>
    <row r="43" spans="7:8" x14ac:dyDescent="0.25">
      <c r="G43" s="19">
        <v>4</v>
      </c>
      <c r="H43" s="5">
        <v>1</v>
      </c>
    </row>
    <row r="44" spans="7:8" x14ac:dyDescent="0.25">
      <c r="G44" s="4" t="s">
        <v>142</v>
      </c>
      <c r="H44" s="5">
        <v>5</v>
      </c>
    </row>
    <row r="45" spans="7:8" x14ac:dyDescent="0.25">
      <c r="G45" s="19">
        <v>1</v>
      </c>
      <c r="H45" s="5">
        <v>1</v>
      </c>
    </row>
    <row r="46" spans="7:8" x14ac:dyDescent="0.25">
      <c r="G46" s="19">
        <v>2</v>
      </c>
      <c r="H46" s="5">
        <v>3</v>
      </c>
    </row>
    <row r="47" spans="7:8" x14ac:dyDescent="0.25">
      <c r="G47" s="19">
        <v>4</v>
      </c>
      <c r="H47" s="5">
        <v>1</v>
      </c>
    </row>
    <row r="48" spans="7:8" x14ac:dyDescent="0.25">
      <c r="G48" s="4" t="s">
        <v>127</v>
      </c>
      <c r="H48" s="5">
        <v>226</v>
      </c>
    </row>
    <row r="54" spans="11:13" x14ac:dyDescent="0.25">
      <c r="K54" s="29">
        <v>9.5000000000000001E-2</v>
      </c>
      <c r="L54" s="29">
        <v>5.3999999999999999E-2</v>
      </c>
      <c r="M54" s="29">
        <v>2.7E-2</v>
      </c>
    </row>
  </sheetData>
  <pageMargins left="0.7" right="0.7" top="0.75" bottom="0.75" header="0.3" footer="0.3"/>
  <pageSetup paperSize="9" orientation="portrait" verticalDpi="0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9"/>
  <sheetViews>
    <sheetView workbookViewId="0">
      <selection activeCell="B2" sqref="B2"/>
    </sheetView>
  </sheetViews>
  <sheetFormatPr defaultRowHeight="15" x14ac:dyDescent="0.25"/>
  <cols>
    <col min="1" max="1" width="18.28515625" bestFit="1" customWidth="1"/>
    <col min="2" max="2" width="16.140625" bestFit="1" customWidth="1"/>
    <col min="3" max="3" width="8.5703125" customWidth="1"/>
    <col min="4" max="4" width="11.5703125" customWidth="1"/>
    <col min="5" max="5" width="11.140625" customWidth="1"/>
    <col min="7" max="7" width="18.28515625" bestFit="1" customWidth="1"/>
    <col min="8" max="8" width="27.7109375" bestFit="1" customWidth="1"/>
    <col min="10" max="10" width="18.28515625" bestFit="1" customWidth="1"/>
    <col min="11" max="11" width="28" bestFit="1" customWidth="1"/>
  </cols>
  <sheetData>
    <row r="1" spans="1:2" x14ac:dyDescent="0.25">
      <c r="A1" s="6" t="s">
        <v>126</v>
      </c>
      <c r="B1" t="s">
        <v>244</v>
      </c>
    </row>
    <row r="2" spans="1:2" x14ac:dyDescent="0.25">
      <c r="A2" s="4" t="s">
        <v>6</v>
      </c>
      <c r="B2" s="5">
        <v>41</v>
      </c>
    </row>
    <row r="3" spans="1:2" x14ac:dyDescent="0.25">
      <c r="A3" s="4" t="s">
        <v>5</v>
      </c>
      <c r="B3" s="5">
        <v>179</v>
      </c>
    </row>
    <row r="4" spans="1:2" x14ac:dyDescent="0.25">
      <c r="A4" s="4" t="s">
        <v>142</v>
      </c>
      <c r="B4" s="5">
        <v>6</v>
      </c>
    </row>
    <row r="5" spans="1:2" x14ac:dyDescent="0.25">
      <c r="A5" s="4" t="s">
        <v>127</v>
      </c>
      <c r="B5" s="5">
        <v>226</v>
      </c>
    </row>
    <row r="7" spans="1:2" x14ac:dyDescent="0.25">
      <c r="A7" s="7" t="s">
        <v>140</v>
      </c>
    </row>
    <row r="8" spans="1:2" x14ac:dyDescent="0.25">
      <c r="A8" t="s">
        <v>5</v>
      </c>
      <c r="B8">
        <f>B3</f>
        <v>179</v>
      </c>
    </row>
    <row r="9" spans="1:2" x14ac:dyDescent="0.25">
      <c r="A9" t="s">
        <v>6</v>
      </c>
      <c r="B9">
        <f>B2</f>
        <v>41</v>
      </c>
    </row>
  </sheetData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eliminati</vt:lpstr>
      <vt:lpstr>orari</vt:lpstr>
      <vt:lpstr>sanità</vt:lpstr>
      <vt:lpstr>tutti questionari</vt:lpstr>
      <vt:lpstr>3 grafi</vt:lpstr>
      <vt:lpstr>€ pro capite</vt:lpstr>
      <vt:lpstr>quanti redditi</vt:lpstr>
      <vt:lpstr>Redditi mese</vt:lpstr>
      <vt:lpstr>basta spese ord.</vt:lpstr>
      <vt:lpstr>basta spese straord.</vt:lpstr>
      <vt:lpstr>Contributi</vt:lpstr>
      <vt:lpstr>socialità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Franco</cp:lastModifiedBy>
  <cp:lastPrinted>2022-01-30T21:53:45Z</cp:lastPrinted>
  <dcterms:created xsi:type="dcterms:W3CDTF">2021-12-08T18:41:53Z</dcterms:created>
  <dcterms:modified xsi:type="dcterms:W3CDTF">2022-02-04T17:45:04Z</dcterms:modified>
</cp:coreProperties>
</file>